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2435" activeTab="4"/>
  </bookViews>
  <sheets>
    <sheet name="Főösszessítő" sheetId="6" r:id="rId1"/>
    <sheet name="A1 Komplett bontások" sheetId="1" r:id="rId2"/>
    <sheet name="A2 Felújítási munkák" sheetId="4" r:id="rId3"/>
    <sheet name="A3 Új épület és létesítmény" sheetId="5" r:id="rId4"/>
    <sheet name="B1 Acél és vb. szerkezetek " sheetId="7" r:id="rId5"/>
    <sheet name="B1 Összesítő " sheetId="8" r:id="rId6"/>
    <sheet name="B1 Földmunka alapozáshoz" sheetId="9" r:id="rId7"/>
    <sheet name="B1 Alapozás" sheetId="10" r:id="rId8"/>
    <sheet name="B1 Zsaluzás és állványozás" sheetId="11" r:id="rId9"/>
    <sheet name="B1 Helyszíni beton és vb munka" sheetId="12" r:id="rId10"/>
    <sheet name="B1 Előregyártott szerkezetek" sheetId="13" r:id="rId11"/>
    <sheet name="B1 Acélszerkezetek" sheetId="14" r:id="rId12"/>
    <sheet name="B2 Nézőtér vb. szerkezetek" sheetId="15" r:id="rId13"/>
    <sheet name="C1 Záradék" sheetId="39" r:id="rId14"/>
    <sheet name="C1 Összesítő" sheetId="40" r:id="rId15"/>
    <sheet name="C1 Költségtérítések" sheetId="41" r:id="rId16"/>
    <sheet name="C1 Elektr.-ellátás, vill" sheetId="42" r:id="rId17"/>
    <sheet name="C1 Épületg. csővezeték szer" sheetId="43" r:id="rId18"/>
    <sheet name="C1 Légkondicionáló berendezések" sheetId="44" r:id="rId19"/>
    <sheet name="C2 Záradék" sheetId="45" r:id="rId20"/>
    <sheet name="C2 Összesítő" sheetId="46" r:id="rId21"/>
    <sheet name="C2 Költségtérítések" sheetId="47" r:id="rId22"/>
    <sheet name="C2 Szellőztetőberendezések" sheetId="48" r:id="rId23"/>
    <sheet name="C3 Záradék" sheetId="49" r:id="rId24"/>
    <sheet name="C3 Összesítő" sheetId="50" r:id="rId25"/>
    <sheet name="C3 Költségtérítések" sheetId="51" r:id="rId26"/>
    <sheet name="C3 Irtás, föld- és sziklamunka" sheetId="52" r:id="rId27"/>
    <sheet name="C3 Szárazépítés" sheetId="53" r:id="rId28"/>
    <sheet name="C3 Közműcsővez és -szerelvén" sheetId="54" r:id="rId29"/>
    <sheet name="C3 Általános épületgép. szige" sheetId="55" r:id="rId30"/>
    <sheet name="C3 Épületgép. csővezeték szer" sheetId="56" r:id="rId31"/>
    <sheet name="C3 Épületgép. szerelvények és" sheetId="57" r:id="rId32"/>
    <sheet name="C3 Rögzítések, tömítések" sheetId="58" r:id="rId33"/>
    <sheet name="C3 Takarítási munka" sheetId="59" r:id="rId34"/>
    <sheet name="D. Záradék" sheetId="60" r:id="rId35"/>
    <sheet name="D. Összesítő" sheetId="61" r:id="rId36"/>
    <sheet name="D. Irtás, föld- és sziklamunka" sheetId="62" r:id="rId37"/>
    <sheet name="D. Elektr.-ellátás, vill" sheetId="63" r:id="rId38"/>
    <sheet name="E. Főösszesítő" sheetId="22" r:id="rId39"/>
    <sheet name="E. Tűzjelző, RWA" sheetId="23" r:id="rId40"/>
    <sheet name="E. Vagyonvédelem" sheetId="24" r:id="rId41"/>
    <sheet name="E. Strukturált hálózat" sheetId="25" r:id="rId42"/>
    <sheet name="E. IP kamera rendszer" sheetId="26" r:id="rId43"/>
    <sheet name="F. Összesítés" sheetId="27" r:id="rId44"/>
    <sheet name="F. 1 Közmű bontás" sheetId="28" r:id="rId45"/>
    <sheet name="F. 2 Vízvezeték építés" sheetId="29" r:id="rId46"/>
    <sheet name="F. 3 Szennyvízcsatorna építés" sheetId="30" r:id="rId47"/>
    <sheet name="F. 4 Csapadékvízcsatorna építés" sheetId="31" r:id="rId48"/>
    <sheet name="F. 5 Parkoló,járda, gépkocsibe " sheetId="32" r:id="rId49"/>
    <sheet name="F. 6 Közterületi parkoló építés" sheetId="33" r:id="rId50"/>
    <sheet name="G. Környezetrendezés" sheetId="37" r:id="rId51"/>
    <sheet name="H. Világításvezérlés" sheetId="34" r:id="rId52"/>
    <sheet name="I. Színháztechnika (gépészet)" sheetId="38" r:id="rId53"/>
    <sheet name="J. Vízgépészet" sheetId="35" r:id="rId54"/>
    <sheet name="K. Beépített bútorzat" sheetId="36" r:id="rId55"/>
  </sheets>
  <definedNames>
    <definedName name="_xlnm.Print_Area" localSheetId="4">'B1 Acél és vb. szerkezetek '!$A$1:$D$32</definedName>
    <definedName name="_xlnm.Print_Area" localSheetId="7">'B1 Alapozás'!$A$1:$H$12</definedName>
    <definedName name="_xlnm.Print_Area" localSheetId="6">'B1 Földmunka alapozáshoz'!$A$1:$H$5</definedName>
    <definedName name="_xlnm.Print_Area" localSheetId="13">'C1 Záradék'!$A$1:$D$27</definedName>
    <definedName name="_xlnm.Print_Area" localSheetId="19">'C2 Záradék'!$A$1:$D$27</definedName>
    <definedName name="_xlnm.Print_Area" localSheetId="29">'C3 Általános épületgép. szige'!$A$1:$H$23</definedName>
    <definedName name="_xlnm.Print_Area" localSheetId="23">'C3 Záradék'!$A$1:$D$27</definedName>
    <definedName name="_xlnm.Print_Area" localSheetId="0">Főösszessítő!$A$1:$G$23</definedName>
  </definedNames>
  <calcPr calcId="145621"/>
</workbook>
</file>

<file path=xl/calcChain.xml><?xml version="1.0" encoding="utf-8"?>
<calcChain xmlns="http://schemas.openxmlformats.org/spreadsheetml/2006/main">
  <c r="H203" i="63" l="1"/>
  <c r="G203" i="63"/>
  <c r="H201" i="63"/>
  <c r="G201" i="63"/>
  <c r="H199" i="63"/>
  <c r="G199" i="63"/>
  <c r="H197" i="63"/>
  <c r="G197" i="63"/>
  <c r="H195" i="63"/>
  <c r="G195" i="63"/>
  <c r="H193" i="63"/>
  <c r="G193" i="63"/>
  <c r="H191" i="63"/>
  <c r="G191" i="63"/>
  <c r="H189" i="63"/>
  <c r="G189" i="63"/>
  <c r="H187" i="63"/>
  <c r="G187" i="63"/>
  <c r="H185" i="63"/>
  <c r="G185" i="63"/>
  <c r="H183" i="63"/>
  <c r="G183" i="63"/>
  <c r="H181" i="63"/>
  <c r="G181" i="63"/>
  <c r="H179" i="63"/>
  <c r="G179" i="63"/>
  <c r="H177" i="63"/>
  <c r="G177" i="63"/>
  <c r="H175" i="63"/>
  <c r="G175" i="63"/>
  <c r="H173" i="63"/>
  <c r="G173" i="63"/>
  <c r="H171" i="63"/>
  <c r="G171" i="63"/>
  <c r="H169" i="63"/>
  <c r="G169" i="63"/>
  <c r="H167" i="63"/>
  <c r="G167" i="63"/>
  <c r="H165" i="63"/>
  <c r="G165" i="63"/>
  <c r="H163" i="63"/>
  <c r="G163" i="63"/>
  <c r="H161" i="63"/>
  <c r="G161" i="63"/>
  <c r="H159" i="63"/>
  <c r="G159" i="63"/>
  <c r="H157" i="63"/>
  <c r="G157" i="63"/>
  <c r="H155" i="63"/>
  <c r="G155" i="63"/>
  <c r="H153" i="63"/>
  <c r="G153" i="63"/>
  <c r="H151" i="63"/>
  <c r="G151" i="63"/>
  <c r="H149" i="63"/>
  <c r="G149" i="63"/>
  <c r="H147" i="63"/>
  <c r="G147" i="63"/>
  <c r="H145" i="63"/>
  <c r="G145" i="63"/>
  <c r="H143" i="63"/>
  <c r="G143" i="63"/>
  <c r="H141" i="63"/>
  <c r="G141" i="63"/>
  <c r="H139" i="63"/>
  <c r="G139" i="63"/>
  <c r="H137" i="63"/>
  <c r="G137" i="63"/>
  <c r="H135" i="63"/>
  <c r="G135" i="63"/>
  <c r="H133" i="63"/>
  <c r="G133" i="63"/>
  <c r="H131" i="63"/>
  <c r="G131" i="63"/>
  <c r="H129" i="63"/>
  <c r="G129" i="63"/>
  <c r="H127" i="63"/>
  <c r="G127" i="63"/>
  <c r="H125" i="63"/>
  <c r="G125" i="63"/>
  <c r="H123" i="63"/>
  <c r="G123" i="63"/>
  <c r="H121" i="63"/>
  <c r="G121" i="63"/>
  <c r="H119" i="63"/>
  <c r="G119" i="63"/>
  <c r="H117" i="63"/>
  <c r="G117" i="63"/>
  <c r="H115" i="63"/>
  <c r="G115" i="63"/>
  <c r="H113" i="63"/>
  <c r="G113" i="63"/>
  <c r="H111" i="63"/>
  <c r="G111" i="63"/>
  <c r="H109" i="63"/>
  <c r="G109" i="63"/>
  <c r="H107" i="63"/>
  <c r="G107" i="63"/>
  <c r="H105" i="63"/>
  <c r="G105" i="63"/>
  <c r="H103" i="63"/>
  <c r="G103" i="63"/>
  <c r="H101" i="63"/>
  <c r="G101" i="63"/>
  <c r="H99" i="63"/>
  <c r="G99" i="63"/>
  <c r="H97" i="63"/>
  <c r="G97" i="63"/>
  <c r="H95" i="63"/>
  <c r="G95" i="63"/>
  <c r="H93" i="63"/>
  <c r="G93" i="63"/>
  <c r="H91" i="63"/>
  <c r="G91" i="63"/>
  <c r="H89" i="63"/>
  <c r="G89" i="63"/>
  <c r="H87" i="63"/>
  <c r="G87" i="63"/>
  <c r="H85" i="63"/>
  <c r="G85" i="63"/>
  <c r="H83" i="63"/>
  <c r="G83" i="63"/>
  <c r="H81" i="63"/>
  <c r="G81" i="63"/>
  <c r="H79" i="63"/>
  <c r="G79" i="63"/>
  <c r="H77" i="63"/>
  <c r="G77" i="63"/>
  <c r="H75" i="63"/>
  <c r="G75" i="63"/>
  <c r="H72" i="63"/>
  <c r="G72" i="63"/>
  <c r="H69" i="63"/>
  <c r="G69" i="63"/>
  <c r="H66" i="63"/>
  <c r="G66" i="63"/>
  <c r="H63" i="63"/>
  <c r="G63" i="63"/>
  <c r="H60" i="63"/>
  <c r="G60" i="63"/>
  <c r="H57" i="63"/>
  <c r="G57" i="63"/>
  <c r="H54" i="63"/>
  <c r="G54" i="63"/>
  <c r="H51" i="63"/>
  <c r="G51" i="63"/>
  <c r="H48" i="63"/>
  <c r="G48" i="63"/>
  <c r="H45" i="63"/>
  <c r="G45" i="63"/>
  <c r="H42" i="63"/>
  <c r="G42" i="63"/>
  <c r="H39" i="63"/>
  <c r="G39" i="63"/>
  <c r="H36" i="63"/>
  <c r="G36" i="63"/>
  <c r="H33" i="63"/>
  <c r="G33" i="63"/>
  <c r="H30" i="63"/>
  <c r="G30" i="63"/>
  <c r="H27" i="63"/>
  <c r="G27" i="63"/>
  <c r="H24" i="63"/>
  <c r="G24" i="63"/>
  <c r="H22" i="63"/>
  <c r="G22" i="63"/>
  <c r="H20" i="63"/>
  <c r="G20" i="63"/>
  <c r="H18" i="63"/>
  <c r="G18" i="63"/>
  <c r="H16" i="63"/>
  <c r="G16" i="63"/>
  <c r="H14" i="63"/>
  <c r="G14" i="63"/>
  <c r="H12" i="63"/>
  <c r="G12" i="63"/>
  <c r="H10" i="63"/>
  <c r="G10" i="63"/>
  <c r="H8" i="63"/>
  <c r="G8" i="63"/>
  <c r="H6" i="63"/>
  <c r="G6" i="63"/>
  <c r="H4" i="63"/>
  <c r="G4" i="63"/>
  <c r="H2" i="63"/>
  <c r="G2" i="63"/>
  <c r="H4" i="62"/>
  <c r="H6" i="62" s="1"/>
  <c r="C2" i="61" s="1"/>
  <c r="G4" i="62"/>
  <c r="H2" i="62"/>
  <c r="G2" i="62"/>
  <c r="G6" i="62" l="1"/>
  <c r="B2" i="61" s="1"/>
  <c r="G205" i="63"/>
  <c r="B3" i="61" s="1"/>
  <c r="B4" i="61" s="1"/>
  <c r="H205" i="63"/>
  <c r="C3" i="61" s="1"/>
  <c r="D24" i="60" s="1"/>
  <c r="C24" i="60"/>
  <c r="C4" i="61"/>
  <c r="G2" i="59"/>
  <c r="G4" i="59" s="1"/>
  <c r="B10" i="50" s="1"/>
  <c r="H2" i="59"/>
  <c r="H4" i="59" s="1"/>
  <c r="C10" i="50" s="1"/>
  <c r="G2" i="58"/>
  <c r="G4" i="58" s="1"/>
  <c r="B9" i="50" s="1"/>
  <c r="H2" i="58"/>
  <c r="H4" i="58" s="1"/>
  <c r="C9" i="50" s="1"/>
  <c r="G2" i="57"/>
  <c r="H2" i="57"/>
  <c r="G4" i="57"/>
  <c r="H4" i="57"/>
  <c r="G7" i="57"/>
  <c r="H7" i="57"/>
  <c r="G10" i="57"/>
  <c r="H10" i="57"/>
  <c r="G13" i="57"/>
  <c r="H13" i="57"/>
  <c r="G16" i="57"/>
  <c r="H16" i="57"/>
  <c r="G19" i="57"/>
  <c r="H19" i="57"/>
  <c r="G22" i="57"/>
  <c r="H22" i="57"/>
  <c r="G25" i="57"/>
  <c r="H25" i="57"/>
  <c r="G28" i="57"/>
  <c r="H28" i="57"/>
  <c r="G31" i="57"/>
  <c r="H31" i="57"/>
  <c r="G34" i="57"/>
  <c r="H34" i="57"/>
  <c r="G37" i="57"/>
  <c r="H37" i="57"/>
  <c r="G40" i="57"/>
  <c r="H40" i="57"/>
  <c r="G42" i="57"/>
  <c r="H42" i="57"/>
  <c r="G44" i="57"/>
  <c r="H44" i="57"/>
  <c r="G46" i="57"/>
  <c r="H46" i="57"/>
  <c r="G48" i="57"/>
  <c r="H48" i="57"/>
  <c r="G50" i="57"/>
  <c r="H50" i="57"/>
  <c r="G52" i="57"/>
  <c r="H52" i="57"/>
  <c r="G54" i="57"/>
  <c r="H54" i="57"/>
  <c r="G56" i="57"/>
  <c r="H56" i="57"/>
  <c r="G58" i="57"/>
  <c r="H58" i="57"/>
  <c r="G60" i="57"/>
  <c r="H60" i="57"/>
  <c r="G62" i="57"/>
  <c r="H62" i="57"/>
  <c r="G64" i="57"/>
  <c r="H64" i="57"/>
  <c r="G66" i="57"/>
  <c r="H66" i="57"/>
  <c r="G68" i="57"/>
  <c r="H68" i="57"/>
  <c r="G70" i="57"/>
  <c r="H70" i="57"/>
  <c r="G72" i="57"/>
  <c r="H72" i="57"/>
  <c r="G74" i="57"/>
  <c r="H74" i="57"/>
  <c r="G76" i="57"/>
  <c r="H76" i="57"/>
  <c r="G78" i="57"/>
  <c r="H78" i="57"/>
  <c r="G80" i="57"/>
  <c r="H80" i="57"/>
  <c r="G82" i="57"/>
  <c r="H82" i="57"/>
  <c r="G84" i="57"/>
  <c r="H84" i="57"/>
  <c r="G87" i="57"/>
  <c r="H87" i="57"/>
  <c r="G90" i="57"/>
  <c r="H90" i="57"/>
  <c r="G92" i="57"/>
  <c r="H92" i="57"/>
  <c r="G94" i="57"/>
  <c r="H94" i="57"/>
  <c r="G96" i="57"/>
  <c r="H96" i="57"/>
  <c r="G98" i="57"/>
  <c r="H98" i="57"/>
  <c r="G101" i="57"/>
  <c r="H101" i="57"/>
  <c r="G104" i="57"/>
  <c r="H104" i="57"/>
  <c r="G106" i="57"/>
  <c r="H106" i="57"/>
  <c r="G108" i="57"/>
  <c r="H108" i="57"/>
  <c r="G110" i="57"/>
  <c r="H110" i="57"/>
  <c r="G112" i="57"/>
  <c r="H112" i="57"/>
  <c r="G114" i="57"/>
  <c r="H114" i="57"/>
  <c r="G116" i="57"/>
  <c r="H116" i="57"/>
  <c r="G118" i="57"/>
  <c r="H118" i="57"/>
  <c r="G120" i="57"/>
  <c r="H120" i="57"/>
  <c r="G122" i="57"/>
  <c r="H122" i="57"/>
  <c r="G124" i="57"/>
  <c r="H124" i="57"/>
  <c r="G126" i="57"/>
  <c r="H126" i="57"/>
  <c r="G128" i="57"/>
  <c r="H128" i="57"/>
  <c r="G130" i="57"/>
  <c r="H130" i="57"/>
  <c r="G132" i="57"/>
  <c r="H132" i="57"/>
  <c r="G134" i="57"/>
  <c r="H134" i="57"/>
  <c r="G136" i="57"/>
  <c r="H136" i="57"/>
  <c r="G138" i="57"/>
  <c r="H138" i="57"/>
  <c r="G140" i="57"/>
  <c r="H140" i="57"/>
  <c r="G142" i="57"/>
  <c r="H142" i="57"/>
  <c r="G144" i="57"/>
  <c r="H144" i="57"/>
  <c r="G146" i="57"/>
  <c r="H146" i="57"/>
  <c r="G148" i="57"/>
  <c r="H148" i="57"/>
  <c r="G2" i="56"/>
  <c r="H2" i="56"/>
  <c r="G5" i="56"/>
  <c r="H5" i="56"/>
  <c r="G8" i="56"/>
  <c r="H8" i="56"/>
  <c r="G11" i="56"/>
  <c r="H11" i="56"/>
  <c r="G14" i="56"/>
  <c r="H14" i="56"/>
  <c r="G17" i="56"/>
  <c r="H17" i="56"/>
  <c r="G19" i="56"/>
  <c r="H19" i="56"/>
  <c r="G21" i="56"/>
  <c r="H21" i="56"/>
  <c r="G24" i="56"/>
  <c r="H24" i="56"/>
  <c r="G27" i="56"/>
  <c r="H27" i="56"/>
  <c r="G30" i="56"/>
  <c r="H30" i="56"/>
  <c r="G33" i="56"/>
  <c r="H33" i="56"/>
  <c r="G36" i="56"/>
  <c r="H36" i="56"/>
  <c r="G39" i="56"/>
  <c r="H39" i="56"/>
  <c r="G42" i="56"/>
  <c r="H42" i="56"/>
  <c r="G45" i="56"/>
  <c r="H45" i="56"/>
  <c r="G48" i="56"/>
  <c r="H48" i="56"/>
  <c r="G51" i="56"/>
  <c r="H51" i="56"/>
  <c r="G54" i="56"/>
  <c r="H54" i="56"/>
  <c r="G2" i="55"/>
  <c r="H2" i="55"/>
  <c r="H23" i="55" s="1"/>
  <c r="C6" i="50" s="1"/>
  <c r="G5" i="55"/>
  <c r="H5" i="55"/>
  <c r="G8" i="55"/>
  <c r="H8" i="55"/>
  <c r="G11" i="55"/>
  <c r="H11" i="55"/>
  <c r="G14" i="55"/>
  <c r="H14" i="55"/>
  <c r="G17" i="55"/>
  <c r="H17" i="55"/>
  <c r="G20" i="55"/>
  <c r="H20" i="55"/>
  <c r="G2" i="54"/>
  <c r="H2" i="54"/>
  <c r="G4" i="54"/>
  <c r="H4" i="54"/>
  <c r="G6" i="54"/>
  <c r="H6" i="54"/>
  <c r="G8" i="54"/>
  <c r="H8" i="54"/>
  <c r="G10" i="54"/>
  <c r="H10" i="54"/>
  <c r="G12" i="54"/>
  <c r="H12" i="54"/>
  <c r="G14" i="54"/>
  <c r="H14" i="54"/>
  <c r="G2" i="53"/>
  <c r="G6" i="53" s="1"/>
  <c r="B4" i="50" s="1"/>
  <c r="H2" i="53"/>
  <c r="H6" i="53" s="1"/>
  <c r="C4" i="50" s="1"/>
  <c r="G4" i="53"/>
  <c r="H4" i="53"/>
  <c r="G2" i="52"/>
  <c r="H2" i="52"/>
  <c r="G4" i="52"/>
  <c r="H4" i="52"/>
  <c r="G2" i="51"/>
  <c r="H2" i="51"/>
  <c r="G4" i="51"/>
  <c r="H4" i="51"/>
  <c r="H105" i="48"/>
  <c r="G105" i="48"/>
  <c r="H103" i="48"/>
  <c r="G103" i="48"/>
  <c r="H101" i="48"/>
  <c r="G101" i="48"/>
  <c r="H99" i="48"/>
  <c r="G99" i="48"/>
  <c r="H96" i="48"/>
  <c r="G96" i="48"/>
  <c r="H94" i="48"/>
  <c r="G94" i="48"/>
  <c r="H92" i="48"/>
  <c r="G92" i="48"/>
  <c r="H90" i="48"/>
  <c r="G90" i="48"/>
  <c r="H88" i="48"/>
  <c r="G88" i="48"/>
  <c r="H86" i="48"/>
  <c r="G86" i="48"/>
  <c r="H84" i="48"/>
  <c r="G84" i="48"/>
  <c r="H82" i="48"/>
  <c r="G82" i="48"/>
  <c r="H79" i="48"/>
  <c r="G79" i="48"/>
  <c r="H76" i="48"/>
  <c r="G76" i="48"/>
  <c r="H74" i="48"/>
  <c r="G74" i="48"/>
  <c r="H72" i="48"/>
  <c r="G72" i="48"/>
  <c r="H69" i="48"/>
  <c r="G69" i="48"/>
  <c r="H66" i="48"/>
  <c r="G66" i="48"/>
  <c r="H63" i="48"/>
  <c r="G63" i="48"/>
  <c r="H60" i="48"/>
  <c r="G60" i="48"/>
  <c r="H57" i="48"/>
  <c r="G57" i="48"/>
  <c r="H54" i="48"/>
  <c r="G54" i="48"/>
  <c r="H51" i="48"/>
  <c r="G51" i="48"/>
  <c r="H48" i="48"/>
  <c r="G48" i="48"/>
  <c r="H45" i="48"/>
  <c r="G45" i="48"/>
  <c r="H43" i="48"/>
  <c r="G43" i="48"/>
  <c r="H40" i="48"/>
  <c r="G40" i="48"/>
  <c r="H37" i="48"/>
  <c r="G37" i="48"/>
  <c r="H34" i="48"/>
  <c r="G34" i="48"/>
  <c r="H31" i="48"/>
  <c r="G31" i="48"/>
  <c r="H28" i="48"/>
  <c r="G28" i="48"/>
  <c r="H25" i="48"/>
  <c r="G25" i="48"/>
  <c r="H23" i="48"/>
  <c r="G23" i="48"/>
  <c r="H21" i="48"/>
  <c r="G21" i="48"/>
  <c r="H19" i="48"/>
  <c r="G19" i="48"/>
  <c r="H16" i="48"/>
  <c r="G16" i="48"/>
  <c r="H13" i="48"/>
  <c r="G13" i="48"/>
  <c r="H10" i="48"/>
  <c r="G10" i="48"/>
  <c r="H8" i="48"/>
  <c r="G8" i="48"/>
  <c r="H6" i="48"/>
  <c r="G6" i="48"/>
  <c r="H4" i="48"/>
  <c r="G4" i="48"/>
  <c r="H2" i="48"/>
  <c r="G2" i="48"/>
  <c r="H4" i="47"/>
  <c r="G4" i="47"/>
  <c r="H2" i="47"/>
  <c r="H6" i="47" s="1"/>
  <c r="C2" i="46" s="1"/>
  <c r="G2" i="47"/>
  <c r="G6" i="47" s="1"/>
  <c r="B2" i="46" s="1"/>
  <c r="H9" i="44"/>
  <c r="G9" i="44"/>
  <c r="H7" i="44"/>
  <c r="G7" i="44"/>
  <c r="H5" i="44"/>
  <c r="G5" i="44"/>
  <c r="H2" i="44"/>
  <c r="G2" i="44"/>
  <c r="H5" i="43"/>
  <c r="G5" i="43"/>
  <c r="H2" i="43"/>
  <c r="G2" i="43"/>
  <c r="H4" i="42"/>
  <c r="G4" i="42"/>
  <c r="H2" i="42"/>
  <c r="H6" i="42" s="1"/>
  <c r="C3" i="40" s="1"/>
  <c r="G2" i="42"/>
  <c r="G6" i="42" s="1"/>
  <c r="B3" i="40" s="1"/>
  <c r="H4" i="41"/>
  <c r="G4" i="41"/>
  <c r="H2" i="41"/>
  <c r="G2" i="41"/>
  <c r="D25" i="60" l="1"/>
  <c r="G14" i="6"/>
  <c r="C25" i="60"/>
  <c r="C26" i="60" s="1"/>
  <c r="F14" i="6"/>
  <c r="G151" i="57"/>
  <c r="B8" i="50" s="1"/>
  <c r="G23" i="55"/>
  <c r="B6" i="50" s="1"/>
  <c r="G6" i="52"/>
  <c r="B3" i="50" s="1"/>
  <c r="H6" i="52"/>
  <c r="C3" i="50" s="1"/>
  <c r="H6" i="51"/>
  <c r="C2" i="50" s="1"/>
  <c r="G6" i="51"/>
  <c r="B2" i="50" s="1"/>
  <c r="H151" i="57"/>
  <c r="C8" i="50" s="1"/>
  <c r="H57" i="56"/>
  <c r="C7" i="50" s="1"/>
  <c r="G57" i="56"/>
  <c r="B7" i="50" s="1"/>
  <c r="H16" i="54"/>
  <c r="C5" i="50" s="1"/>
  <c r="G16" i="54"/>
  <c r="B5" i="50" s="1"/>
  <c r="G107" i="48"/>
  <c r="B3" i="46" s="1"/>
  <c r="H107" i="48"/>
  <c r="C3" i="46" s="1"/>
  <c r="H11" i="44"/>
  <c r="C5" i="40" s="1"/>
  <c r="G11" i="44"/>
  <c r="B5" i="40" s="1"/>
  <c r="G8" i="43"/>
  <c r="B4" i="40" s="1"/>
  <c r="H8" i="43"/>
  <c r="C4" i="40" s="1"/>
  <c r="G6" i="41"/>
  <c r="B2" i="40" s="1"/>
  <c r="H6" i="41"/>
  <c r="C2" i="40" s="1"/>
  <c r="B4" i="46"/>
  <c r="C24" i="45"/>
  <c r="D24" i="45"/>
  <c r="G12" i="6" s="1"/>
  <c r="C4" i="46"/>
  <c r="C24" i="39"/>
  <c r="B6" i="40"/>
  <c r="G20" i="6"/>
  <c r="G18" i="38"/>
  <c r="F18" i="38"/>
  <c r="G16" i="38"/>
  <c r="F16" i="38"/>
  <c r="G14" i="38"/>
  <c r="F14" i="38"/>
  <c r="G12" i="38"/>
  <c r="F12" i="38"/>
  <c r="G10" i="38"/>
  <c r="F10" i="38"/>
  <c r="G8" i="38"/>
  <c r="F8" i="38"/>
  <c r="G6" i="38"/>
  <c r="F6" i="38"/>
  <c r="G4" i="38"/>
  <c r="F4" i="38"/>
  <c r="G133" i="37"/>
  <c r="F133" i="37"/>
  <c r="G131" i="37"/>
  <c r="F131" i="37"/>
  <c r="G129" i="37"/>
  <c r="F129" i="37"/>
  <c r="G127" i="37"/>
  <c r="F127" i="37"/>
  <c r="G125" i="37"/>
  <c r="F125" i="37"/>
  <c r="G123" i="37"/>
  <c r="F123" i="37"/>
  <c r="G120" i="37"/>
  <c r="F120" i="37"/>
  <c r="G117" i="37"/>
  <c r="F117" i="37"/>
  <c r="G114" i="37"/>
  <c r="F114" i="37"/>
  <c r="G111" i="37"/>
  <c r="F111" i="37"/>
  <c r="G108" i="37"/>
  <c r="F108" i="37"/>
  <c r="G105" i="37"/>
  <c r="F105" i="37"/>
  <c r="G102" i="37"/>
  <c r="F102" i="37"/>
  <c r="G99" i="37"/>
  <c r="F99" i="37"/>
  <c r="G95" i="37"/>
  <c r="F95" i="37"/>
  <c r="G92" i="37"/>
  <c r="F92" i="37"/>
  <c r="G89" i="37"/>
  <c r="F89" i="37"/>
  <c r="G86" i="37"/>
  <c r="F86" i="37"/>
  <c r="G84" i="37"/>
  <c r="F84" i="37"/>
  <c r="G82" i="37"/>
  <c r="F82" i="37"/>
  <c r="G80" i="37"/>
  <c r="F80" i="37"/>
  <c r="G78" i="37"/>
  <c r="F78" i="37"/>
  <c r="G76" i="37"/>
  <c r="F76" i="37"/>
  <c r="G74" i="37"/>
  <c r="F74" i="37"/>
  <c r="G72" i="37"/>
  <c r="F72" i="37"/>
  <c r="G70" i="37"/>
  <c r="F70" i="37"/>
  <c r="G68" i="37"/>
  <c r="F68" i="37"/>
  <c r="G66" i="37"/>
  <c r="F66" i="37"/>
  <c r="G63" i="37"/>
  <c r="F63" i="37"/>
  <c r="G61" i="37"/>
  <c r="F61" i="37"/>
  <c r="G59" i="37"/>
  <c r="F59" i="37"/>
  <c r="G56" i="37"/>
  <c r="F56" i="37"/>
  <c r="G53" i="37"/>
  <c r="F53" i="37"/>
  <c r="G50" i="37"/>
  <c r="F50" i="37"/>
  <c r="G47" i="37"/>
  <c r="F47" i="37"/>
  <c r="G45" i="37"/>
  <c r="F45" i="37"/>
  <c r="G43" i="37"/>
  <c r="F43" i="37"/>
  <c r="G40" i="37"/>
  <c r="F40" i="37"/>
  <c r="G36" i="37"/>
  <c r="F36" i="37"/>
  <c r="G33" i="37"/>
  <c r="F33" i="37"/>
  <c r="G29" i="37"/>
  <c r="F29" i="37"/>
  <c r="G26" i="37"/>
  <c r="F26" i="37"/>
  <c r="G23" i="37"/>
  <c r="F23" i="37"/>
  <c r="G20" i="37"/>
  <c r="F20" i="37"/>
  <c r="G17" i="37"/>
  <c r="F17" i="37"/>
  <c r="G14" i="37"/>
  <c r="F14" i="37"/>
  <c r="G11" i="37"/>
  <c r="F11" i="37"/>
  <c r="G8" i="37"/>
  <c r="F8" i="37"/>
  <c r="G5" i="37"/>
  <c r="F5" i="37"/>
  <c r="F134" i="37" s="1"/>
  <c r="F17" i="6" s="1"/>
  <c r="C27" i="60" l="1"/>
  <c r="C28" i="60" s="1"/>
  <c r="G134" i="37"/>
  <c r="G17" i="6" s="1"/>
  <c r="C24" i="49"/>
  <c r="F13" i="6" s="1"/>
  <c r="C11" i="50"/>
  <c r="B11" i="50"/>
  <c r="D24" i="49"/>
  <c r="G13" i="6" s="1"/>
  <c r="C6" i="40"/>
  <c r="C25" i="45"/>
  <c r="C26" i="45" s="1"/>
  <c r="C27" i="45" s="1"/>
  <c r="F12" i="6"/>
  <c r="F11" i="6"/>
  <c r="D24" i="39"/>
  <c r="G11" i="6" s="1"/>
  <c r="G19" i="38"/>
  <c r="G19" i="6" s="1"/>
  <c r="F19" i="38"/>
  <c r="F19" i="6" s="1"/>
  <c r="C25" i="49" l="1"/>
  <c r="C26" i="49" s="1"/>
  <c r="C27" i="49" s="1"/>
  <c r="C25" i="39"/>
  <c r="C26" i="39" s="1"/>
  <c r="C27" i="39" s="1"/>
  <c r="G30" i="36"/>
  <c r="F30" i="36"/>
  <c r="G10" i="36"/>
  <c r="G12" i="36"/>
  <c r="G14" i="36"/>
  <c r="G16" i="36"/>
  <c r="G24" i="36"/>
  <c r="G28" i="36"/>
  <c r="F6" i="36"/>
  <c r="F12" i="36"/>
  <c r="F14" i="36"/>
  <c r="F16" i="36"/>
  <c r="F22" i="36"/>
  <c r="F28" i="36"/>
  <c r="G26" i="36"/>
  <c r="F26" i="36"/>
  <c r="F24" i="36"/>
  <c r="G22" i="36"/>
  <c r="G20" i="36"/>
  <c r="F20" i="36"/>
  <c r="G18" i="36"/>
  <c r="F18" i="36"/>
  <c r="F10" i="36"/>
  <c r="G8" i="36"/>
  <c r="F8" i="36"/>
  <c r="G6" i="36"/>
  <c r="G4" i="36"/>
  <c r="F4" i="36"/>
  <c r="F72" i="35"/>
  <c r="F71" i="35"/>
  <c r="F70" i="35"/>
  <c r="F69" i="35"/>
  <c r="F68" i="35"/>
  <c r="F67" i="35"/>
  <c r="F66" i="35"/>
  <c r="F65" i="35"/>
  <c r="F62" i="35"/>
  <c r="F61" i="35"/>
  <c r="F60" i="35"/>
  <c r="F57" i="35"/>
  <c r="F54" i="35"/>
  <c r="F53" i="35"/>
  <c r="F52" i="35"/>
  <c r="F51" i="35"/>
  <c r="F50" i="35"/>
  <c r="F49" i="35"/>
  <c r="F48" i="35"/>
  <c r="F47" i="35"/>
  <c r="F44" i="35"/>
  <c r="F43" i="35"/>
  <c r="F42" i="35"/>
  <c r="F39" i="35"/>
  <c r="F38" i="35"/>
  <c r="F37" i="35"/>
  <c r="F36" i="35"/>
  <c r="F33" i="35"/>
  <c r="F32" i="35"/>
  <c r="F31" i="35"/>
  <c r="F30" i="35"/>
  <c r="F29" i="35"/>
  <c r="F28" i="35"/>
  <c r="F27" i="35"/>
  <c r="F24" i="35"/>
  <c r="F23" i="35"/>
  <c r="F22" i="35"/>
  <c r="F21" i="35"/>
  <c r="F20" i="35"/>
  <c r="F17" i="35"/>
  <c r="F16" i="35"/>
  <c r="F15" i="35"/>
  <c r="F14" i="35"/>
  <c r="F13" i="35"/>
  <c r="H4" i="34"/>
  <c r="H5" i="34" s="1"/>
  <c r="I4" i="34"/>
  <c r="I5" i="34" s="1"/>
  <c r="H9" i="34"/>
  <c r="I9" i="34"/>
  <c r="H10" i="34"/>
  <c r="I10" i="34"/>
  <c r="H11" i="34"/>
  <c r="I11" i="34"/>
  <c r="H12" i="34"/>
  <c r="I12" i="34"/>
  <c r="H13" i="34"/>
  <c r="I13" i="34"/>
  <c r="H99" i="33"/>
  <c r="G99" i="33"/>
  <c r="H97" i="33"/>
  <c r="G97" i="33"/>
  <c r="H95" i="33"/>
  <c r="G95" i="33"/>
  <c r="G101" i="33" s="1"/>
  <c r="C12" i="33" s="1"/>
  <c r="H88" i="33"/>
  <c r="G88" i="33"/>
  <c r="H85" i="33"/>
  <c r="G85" i="33"/>
  <c r="H82" i="33"/>
  <c r="G82" i="33"/>
  <c r="H81" i="33"/>
  <c r="G81" i="33"/>
  <c r="H80" i="33"/>
  <c r="G80" i="33"/>
  <c r="H75" i="33"/>
  <c r="G75" i="33"/>
  <c r="H74" i="33"/>
  <c r="G74" i="33"/>
  <c r="H72" i="33"/>
  <c r="G72" i="33"/>
  <c r="H71" i="33"/>
  <c r="G71" i="33"/>
  <c r="H70" i="33"/>
  <c r="G70" i="33"/>
  <c r="H69" i="33"/>
  <c r="G69" i="33"/>
  <c r="H63" i="33"/>
  <c r="H65" i="33" s="1"/>
  <c r="D9" i="33" s="1"/>
  <c r="G63" i="33"/>
  <c r="G65" i="33" s="1"/>
  <c r="C9" i="33" s="1"/>
  <c r="H58" i="33"/>
  <c r="G58" i="33"/>
  <c r="H56" i="33"/>
  <c r="G56" i="33"/>
  <c r="H55" i="33"/>
  <c r="G55" i="33"/>
  <c r="H53" i="33"/>
  <c r="G53" i="33"/>
  <c r="H48" i="33"/>
  <c r="G48" i="33"/>
  <c r="H47" i="33"/>
  <c r="G47" i="33"/>
  <c r="H46" i="33"/>
  <c r="G46" i="33"/>
  <c r="H45" i="33"/>
  <c r="G45" i="33"/>
  <c r="H44" i="33"/>
  <c r="G44" i="33"/>
  <c r="H43" i="33"/>
  <c r="G43" i="33"/>
  <c r="H42" i="33"/>
  <c r="G42" i="33"/>
  <c r="H41" i="33"/>
  <c r="G41" i="33"/>
  <c r="H40" i="33"/>
  <c r="G40" i="33"/>
  <c r="H39" i="33"/>
  <c r="G39" i="33"/>
  <c r="H38" i="33"/>
  <c r="G38" i="33"/>
  <c r="H36" i="33"/>
  <c r="G36" i="33"/>
  <c r="H34" i="33"/>
  <c r="G34" i="33"/>
  <c r="H32" i="33"/>
  <c r="G32" i="33"/>
  <c r="H31" i="33"/>
  <c r="G31" i="33"/>
  <c r="H30" i="33"/>
  <c r="G30" i="33"/>
  <c r="H29" i="33"/>
  <c r="G29" i="33"/>
  <c r="H24" i="33"/>
  <c r="H25" i="33" s="1"/>
  <c r="D6" i="33" s="1"/>
  <c r="G24" i="33"/>
  <c r="G25" i="33" s="1"/>
  <c r="C6" i="33" s="1"/>
  <c r="H19" i="33"/>
  <c r="G19" i="33"/>
  <c r="H18" i="33"/>
  <c r="G18" i="33"/>
  <c r="G20" i="33" s="1"/>
  <c r="C5" i="33" s="1"/>
  <c r="H50" i="32"/>
  <c r="H51" i="32" s="1"/>
  <c r="D9" i="32" s="1"/>
  <c r="G50" i="32"/>
  <c r="G51" i="32" s="1"/>
  <c r="C9" i="32" s="1"/>
  <c r="H45" i="32"/>
  <c r="G45" i="32"/>
  <c r="H44" i="32"/>
  <c r="G44" i="32"/>
  <c r="H43" i="32"/>
  <c r="G43" i="32"/>
  <c r="H41" i="32"/>
  <c r="G41" i="32"/>
  <c r="H39" i="32"/>
  <c r="G39" i="32"/>
  <c r="H37" i="32"/>
  <c r="G37" i="32"/>
  <c r="H36" i="32"/>
  <c r="G36" i="32"/>
  <c r="H31" i="32"/>
  <c r="G31" i="32"/>
  <c r="H30" i="32"/>
  <c r="G30" i="32"/>
  <c r="H25" i="32"/>
  <c r="G25" i="32"/>
  <c r="H24" i="32"/>
  <c r="G24" i="32"/>
  <c r="H23" i="32"/>
  <c r="G23" i="32"/>
  <c r="H21" i="32"/>
  <c r="G21" i="32"/>
  <c r="H16" i="32"/>
  <c r="G16" i="32"/>
  <c r="H15" i="32"/>
  <c r="G15" i="32"/>
  <c r="H73" i="31"/>
  <c r="H75" i="31" s="1"/>
  <c r="D11" i="31" s="1"/>
  <c r="G73" i="31"/>
  <c r="G75" i="31" s="1"/>
  <c r="C11" i="31" s="1"/>
  <c r="H68" i="31"/>
  <c r="H69" i="31" s="1"/>
  <c r="D10" i="31" s="1"/>
  <c r="G68" i="31"/>
  <c r="G69" i="31" s="1"/>
  <c r="C10" i="31" s="1"/>
  <c r="H62" i="31"/>
  <c r="G62" i="31"/>
  <c r="H61" i="31"/>
  <c r="G61" i="31"/>
  <c r="H60" i="31"/>
  <c r="G60" i="31"/>
  <c r="H58" i="31"/>
  <c r="G58" i="31"/>
  <c r="H56" i="31"/>
  <c r="G56" i="31"/>
  <c r="H55" i="31"/>
  <c r="G55" i="31"/>
  <c r="H54" i="31"/>
  <c r="G54" i="31"/>
  <c r="H53" i="31"/>
  <c r="G53" i="31"/>
  <c r="H51" i="31"/>
  <c r="G51" i="31"/>
  <c r="H49" i="31"/>
  <c r="G49" i="31"/>
  <c r="H47" i="31"/>
  <c r="G47" i="31"/>
  <c r="H42" i="31"/>
  <c r="G42" i="31"/>
  <c r="H41" i="31"/>
  <c r="G41" i="31"/>
  <c r="H40" i="31"/>
  <c r="G40" i="31"/>
  <c r="H38" i="31"/>
  <c r="G38" i="31"/>
  <c r="H36" i="31"/>
  <c r="G36" i="31"/>
  <c r="H35" i="31"/>
  <c r="G35" i="31"/>
  <c r="H34" i="31"/>
  <c r="G34" i="31"/>
  <c r="H33" i="31"/>
  <c r="G33" i="31"/>
  <c r="H28" i="31"/>
  <c r="H29" i="31" s="1"/>
  <c r="D7" i="31" s="1"/>
  <c r="G28" i="31"/>
  <c r="G29" i="31" s="1"/>
  <c r="C7" i="31" s="1"/>
  <c r="H23" i="31"/>
  <c r="G23" i="31"/>
  <c r="H22" i="31"/>
  <c r="H24" i="31" s="1"/>
  <c r="D6" i="31" s="1"/>
  <c r="G22" i="31"/>
  <c r="G24" i="31" s="1"/>
  <c r="C6" i="31" s="1"/>
  <c r="H18" i="31"/>
  <c r="D5" i="31" s="1"/>
  <c r="H17" i="31"/>
  <c r="G17" i="31"/>
  <c r="G18" i="31" s="1"/>
  <c r="C5" i="31" s="1"/>
  <c r="H65" i="30"/>
  <c r="H67" i="30" s="1"/>
  <c r="D11" i="30" s="1"/>
  <c r="G65" i="30"/>
  <c r="G67" i="30" s="1"/>
  <c r="C11" i="30" s="1"/>
  <c r="H60" i="30"/>
  <c r="G60" i="30"/>
  <c r="H59" i="30"/>
  <c r="H61" i="30" s="1"/>
  <c r="D10" i="30" s="1"/>
  <c r="G59" i="30"/>
  <c r="H53" i="30"/>
  <c r="G53" i="30"/>
  <c r="H51" i="30"/>
  <c r="G51" i="30"/>
  <c r="H50" i="30"/>
  <c r="G50" i="30"/>
  <c r="H48" i="30"/>
  <c r="G48" i="30"/>
  <c r="H47" i="30"/>
  <c r="G47" i="30"/>
  <c r="H42" i="30"/>
  <c r="G42" i="30"/>
  <c r="H41" i="30"/>
  <c r="G41" i="30"/>
  <c r="H40" i="30"/>
  <c r="G40" i="30"/>
  <c r="H38" i="30"/>
  <c r="G38" i="30"/>
  <c r="H36" i="30"/>
  <c r="G36" i="30"/>
  <c r="H35" i="30"/>
  <c r="G35" i="30"/>
  <c r="H34" i="30"/>
  <c r="G34" i="30"/>
  <c r="H33" i="30"/>
  <c r="G33" i="30"/>
  <c r="H28" i="30"/>
  <c r="H29" i="30" s="1"/>
  <c r="D7" i="30" s="1"/>
  <c r="G28" i="30"/>
  <c r="G29" i="30" s="1"/>
  <c r="C7" i="30" s="1"/>
  <c r="H23" i="30"/>
  <c r="G23" i="30"/>
  <c r="H22" i="30"/>
  <c r="G22" i="30"/>
  <c r="H17" i="30"/>
  <c r="H18" i="30" s="1"/>
  <c r="D5" i="30" s="1"/>
  <c r="G17" i="30"/>
  <c r="G18" i="30" s="1"/>
  <c r="C5" i="30" s="1"/>
  <c r="H76" i="29"/>
  <c r="H77" i="29" s="1"/>
  <c r="D12" i="29" s="1"/>
  <c r="G76" i="29"/>
  <c r="G77" i="29" s="1"/>
  <c r="C12" i="29" s="1"/>
  <c r="H70" i="29"/>
  <c r="G70" i="29"/>
  <c r="H68" i="29"/>
  <c r="G68" i="29"/>
  <c r="H63" i="29"/>
  <c r="G63" i="29"/>
  <c r="H62" i="29"/>
  <c r="G62" i="29"/>
  <c r="H61" i="29"/>
  <c r="G61" i="29"/>
  <c r="H60" i="29"/>
  <c r="G60" i="29"/>
  <c r="H58" i="29"/>
  <c r="G58" i="29"/>
  <c r="H57" i="29"/>
  <c r="G57" i="29"/>
  <c r="H56" i="29"/>
  <c r="G56" i="29"/>
  <c r="H50" i="29"/>
  <c r="H52" i="29" s="1"/>
  <c r="D9" i="29" s="1"/>
  <c r="G50" i="29"/>
  <c r="G52" i="29" s="1"/>
  <c r="C9" i="29" s="1"/>
  <c r="H45" i="29"/>
  <c r="G45" i="29"/>
  <c r="H44" i="29"/>
  <c r="G44" i="29"/>
  <c r="H43" i="29"/>
  <c r="G43" i="29"/>
  <c r="H41" i="29"/>
  <c r="G41" i="29"/>
  <c r="H39" i="29"/>
  <c r="G39" i="29"/>
  <c r="H38" i="29"/>
  <c r="G38" i="29"/>
  <c r="H37" i="29"/>
  <c r="G37" i="29"/>
  <c r="H36" i="29"/>
  <c r="G36" i="29"/>
  <c r="H31" i="29"/>
  <c r="G31" i="29"/>
  <c r="H30" i="29"/>
  <c r="H32" i="29" s="1"/>
  <c r="D7" i="29" s="1"/>
  <c r="G30" i="29"/>
  <c r="G32" i="29" s="1"/>
  <c r="C7" i="29" s="1"/>
  <c r="H25" i="29"/>
  <c r="H26" i="29" s="1"/>
  <c r="D6" i="29" s="1"/>
  <c r="G25" i="29"/>
  <c r="H24" i="29"/>
  <c r="G24" i="29"/>
  <c r="G26" i="29" s="1"/>
  <c r="C6" i="29" s="1"/>
  <c r="H19" i="29"/>
  <c r="G19" i="29"/>
  <c r="H18" i="29"/>
  <c r="H20" i="29" s="1"/>
  <c r="D5" i="29" s="1"/>
  <c r="G18" i="29"/>
  <c r="H27" i="28"/>
  <c r="H28" i="28" s="1"/>
  <c r="D7" i="28" s="1"/>
  <c r="G27" i="28"/>
  <c r="G28" i="28" s="1"/>
  <c r="C7" i="28" s="1"/>
  <c r="H22" i="28"/>
  <c r="G22" i="28"/>
  <c r="H21" i="28"/>
  <c r="G21" i="28"/>
  <c r="H20" i="28"/>
  <c r="G20" i="28"/>
  <c r="H19" i="28"/>
  <c r="G19" i="28"/>
  <c r="H14" i="28"/>
  <c r="G14" i="28"/>
  <c r="H13" i="28"/>
  <c r="H15" i="28" s="1"/>
  <c r="D5" i="28" s="1"/>
  <c r="G13" i="28"/>
  <c r="F31" i="36" l="1"/>
  <c r="F21" i="6" s="1"/>
  <c r="F75" i="35"/>
  <c r="H14" i="34"/>
  <c r="I14" i="34"/>
  <c r="I17" i="34" s="1"/>
  <c r="G76" i="33"/>
  <c r="C10" i="33" s="1"/>
  <c r="H46" i="32"/>
  <c r="D8" i="32" s="1"/>
  <c r="G32" i="32"/>
  <c r="C7" i="32" s="1"/>
  <c r="H32" i="32"/>
  <c r="D7" i="32" s="1"/>
  <c r="H17" i="32"/>
  <c r="D5" i="32" s="1"/>
  <c r="D10" i="32" s="1"/>
  <c r="D10" i="27" s="1"/>
  <c r="G64" i="31"/>
  <c r="C9" i="31" s="1"/>
  <c r="G61" i="30"/>
  <c r="C10" i="30" s="1"/>
  <c r="G55" i="30"/>
  <c r="C9" i="30" s="1"/>
  <c r="H24" i="30"/>
  <c r="D6" i="30" s="1"/>
  <c r="G72" i="29"/>
  <c r="C11" i="29" s="1"/>
  <c r="H64" i="29"/>
  <c r="D10" i="29" s="1"/>
  <c r="G64" i="29"/>
  <c r="C10" i="29" s="1"/>
  <c r="G20" i="29"/>
  <c r="C5" i="29" s="1"/>
  <c r="H23" i="28"/>
  <c r="D6" i="28" s="1"/>
  <c r="H17" i="34"/>
  <c r="H6" i="34"/>
  <c r="G49" i="33"/>
  <c r="C7" i="33" s="1"/>
  <c r="G59" i="33"/>
  <c r="C8" i="33" s="1"/>
  <c r="H76" i="33"/>
  <c r="D10" i="33" s="1"/>
  <c r="H91" i="33"/>
  <c r="D11" i="33" s="1"/>
  <c r="H59" i="33"/>
  <c r="D8" i="33" s="1"/>
  <c r="G91" i="33"/>
  <c r="C11" i="33" s="1"/>
  <c r="H101" i="33"/>
  <c r="D12" i="33" s="1"/>
  <c r="H20" i="33"/>
  <c r="D5" i="33" s="1"/>
  <c r="H49" i="33"/>
  <c r="D7" i="33" s="1"/>
  <c r="G26" i="32"/>
  <c r="C6" i="32" s="1"/>
  <c r="H26" i="32"/>
  <c r="D6" i="32" s="1"/>
  <c r="G17" i="32"/>
  <c r="C5" i="32" s="1"/>
  <c r="G46" i="32"/>
  <c r="C8" i="32" s="1"/>
  <c r="H43" i="31"/>
  <c r="D8" i="31" s="1"/>
  <c r="H64" i="31"/>
  <c r="D9" i="31" s="1"/>
  <c r="G43" i="31"/>
  <c r="C8" i="31" s="1"/>
  <c r="G43" i="30"/>
  <c r="C8" i="30" s="1"/>
  <c r="G24" i="30"/>
  <c r="C6" i="30" s="1"/>
  <c r="H43" i="30"/>
  <c r="D8" i="30" s="1"/>
  <c r="H55" i="30"/>
  <c r="D9" i="30" s="1"/>
  <c r="G46" i="29"/>
  <c r="C8" i="29" s="1"/>
  <c r="H46" i="29"/>
  <c r="D8" i="29" s="1"/>
  <c r="D13" i="29" s="1"/>
  <c r="D7" i="27" s="1"/>
  <c r="H72" i="29"/>
  <c r="D11" i="29" s="1"/>
  <c r="G15" i="28"/>
  <c r="C5" i="28" s="1"/>
  <c r="G23" i="28"/>
  <c r="C6" i="28" s="1"/>
  <c r="D8" i="28"/>
  <c r="D6" i="27" s="1"/>
  <c r="F79" i="35" l="1"/>
  <c r="F20" i="6"/>
  <c r="H15" i="34"/>
  <c r="C13" i="33"/>
  <c r="C11" i="27" s="1"/>
  <c r="D13" i="33"/>
  <c r="D11" i="27" s="1"/>
  <c r="E11" i="27" s="1"/>
  <c r="C10" i="32"/>
  <c r="C10" i="27" s="1"/>
  <c r="E10" i="27" s="1"/>
  <c r="C12" i="31"/>
  <c r="C9" i="27" s="1"/>
  <c r="D12" i="31"/>
  <c r="D9" i="27" s="1"/>
  <c r="C12" i="30"/>
  <c r="C8" i="27" s="1"/>
  <c r="D12" i="30"/>
  <c r="D8" i="27" s="1"/>
  <c r="C13" i="29"/>
  <c r="C7" i="27" s="1"/>
  <c r="E7" i="27" s="1"/>
  <c r="C8" i="28"/>
  <c r="C6" i="27" s="1"/>
  <c r="E6" i="27" s="1"/>
  <c r="E9" i="27" l="1"/>
  <c r="E8" i="27"/>
  <c r="D12" i="27"/>
  <c r="G16" i="6" s="1"/>
  <c r="C12" i="27"/>
  <c r="F16" i="6" s="1"/>
  <c r="E13" i="27" l="1"/>
  <c r="E14" i="27" s="1"/>
  <c r="E15" i="27" s="1"/>
  <c r="H35" i="26"/>
  <c r="G35" i="26"/>
  <c r="H33" i="26"/>
  <c r="G33" i="26"/>
  <c r="H31" i="26"/>
  <c r="G31" i="26"/>
  <c r="H29" i="26"/>
  <c r="G29" i="26"/>
  <c r="H27" i="26"/>
  <c r="G27" i="26"/>
  <c r="H25" i="26"/>
  <c r="G25" i="26"/>
  <c r="H23" i="26"/>
  <c r="G23" i="26"/>
  <c r="H21" i="26"/>
  <c r="G21" i="26"/>
  <c r="H19" i="26"/>
  <c r="G19" i="26"/>
  <c r="H17" i="26"/>
  <c r="G17" i="26"/>
  <c r="H15" i="26"/>
  <c r="G15" i="26"/>
  <c r="H13" i="26"/>
  <c r="G13" i="26"/>
  <c r="H11" i="26"/>
  <c r="G11" i="26"/>
  <c r="H9" i="26"/>
  <c r="G9" i="26"/>
  <c r="H7" i="26"/>
  <c r="G7" i="26"/>
  <c r="H5" i="26"/>
  <c r="H38" i="26" s="1"/>
  <c r="G31" i="22" s="1"/>
  <c r="G5" i="26"/>
  <c r="G37" i="26" s="1"/>
  <c r="H50" i="25"/>
  <c r="G50" i="25"/>
  <c r="H48" i="25"/>
  <c r="G48" i="25"/>
  <c r="H46" i="25"/>
  <c r="G46" i="25"/>
  <c r="H44" i="25"/>
  <c r="G44" i="25"/>
  <c r="H42" i="25"/>
  <c r="G42" i="25"/>
  <c r="H40" i="25"/>
  <c r="G40" i="25"/>
  <c r="H38" i="25"/>
  <c r="G38" i="25"/>
  <c r="H36" i="25"/>
  <c r="G36" i="25"/>
  <c r="H34" i="25"/>
  <c r="G34" i="25"/>
  <c r="H32" i="25"/>
  <c r="G32" i="25"/>
  <c r="H30" i="25"/>
  <c r="G30" i="25"/>
  <c r="H28" i="25"/>
  <c r="G28" i="25"/>
  <c r="H26" i="25"/>
  <c r="G26" i="25"/>
  <c r="H24" i="25"/>
  <c r="G24" i="25"/>
  <c r="H22" i="25"/>
  <c r="G22" i="25"/>
  <c r="H20" i="25"/>
  <c r="G20" i="25"/>
  <c r="H18" i="25"/>
  <c r="G18" i="25"/>
  <c r="H16" i="25"/>
  <c r="G16" i="25"/>
  <c r="H14" i="25"/>
  <c r="G14" i="25"/>
  <c r="H12" i="25"/>
  <c r="G12" i="25"/>
  <c r="H10" i="25"/>
  <c r="G10" i="25"/>
  <c r="H8" i="25"/>
  <c r="G8" i="25"/>
  <c r="H6" i="25"/>
  <c r="G6" i="25"/>
  <c r="H33" i="24"/>
  <c r="G33" i="24"/>
  <c r="H31" i="24"/>
  <c r="G31" i="24"/>
  <c r="H29" i="24"/>
  <c r="G29" i="24"/>
  <c r="H27" i="24"/>
  <c r="G27" i="24"/>
  <c r="H25" i="24"/>
  <c r="G25" i="24"/>
  <c r="H23" i="24"/>
  <c r="G23" i="24"/>
  <c r="H21" i="24"/>
  <c r="G21" i="24"/>
  <c r="H19" i="24"/>
  <c r="G19" i="24"/>
  <c r="H17" i="24"/>
  <c r="G17" i="24"/>
  <c r="H15" i="24"/>
  <c r="G15" i="24"/>
  <c r="H13" i="24"/>
  <c r="G13" i="24"/>
  <c r="H11" i="24"/>
  <c r="H35" i="24" s="1"/>
  <c r="G29" i="22" s="1"/>
  <c r="G11" i="24"/>
  <c r="H9" i="24"/>
  <c r="G9" i="24"/>
  <c r="H7" i="24"/>
  <c r="G7" i="24"/>
  <c r="H5" i="24"/>
  <c r="G5" i="24"/>
  <c r="H45" i="23"/>
  <c r="G45" i="23"/>
  <c r="H43" i="23"/>
  <c r="G43" i="23"/>
  <c r="H41" i="23"/>
  <c r="G41" i="23"/>
  <c r="H39" i="23"/>
  <c r="G39" i="23"/>
  <c r="H37" i="23"/>
  <c r="G37" i="23"/>
  <c r="H35" i="23"/>
  <c r="G35" i="23"/>
  <c r="H33" i="23"/>
  <c r="G33" i="23"/>
  <c r="H31" i="23"/>
  <c r="G31" i="23"/>
  <c r="H29" i="23"/>
  <c r="G29" i="23"/>
  <c r="H27" i="23"/>
  <c r="G27" i="23"/>
  <c r="H25" i="23"/>
  <c r="G25" i="23"/>
  <c r="H23" i="23"/>
  <c r="G23" i="23"/>
  <c r="H21" i="23"/>
  <c r="G21" i="23"/>
  <c r="H19" i="23"/>
  <c r="G19" i="23"/>
  <c r="H17" i="23"/>
  <c r="G17" i="23"/>
  <c r="H15" i="23"/>
  <c r="G15" i="23"/>
  <c r="H13" i="23"/>
  <c r="G13" i="23"/>
  <c r="H11" i="23"/>
  <c r="G11" i="23"/>
  <c r="H9" i="23"/>
  <c r="G9" i="23"/>
  <c r="H7" i="23"/>
  <c r="G7" i="23"/>
  <c r="H5" i="23"/>
  <c r="G5" i="23"/>
  <c r="I42" i="15"/>
  <c r="H42" i="15"/>
  <c r="I41" i="15"/>
  <c r="H41" i="15"/>
  <c r="I40" i="15"/>
  <c r="H40" i="15"/>
  <c r="I39" i="15"/>
  <c r="H39" i="15"/>
  <c r="I38" i="15"/>
  <c r="H38" i="15"/>
  <c r="I37" i="15"/>
  <c r="H37" i="15"/>
  <c r="I36" i="15"/>
  <c r="H36" i="15"/>
  <c r="I35" i="15"/>
  <c r="H35" i="15"/>
  <c r="I34" i="15"/>
  <c r="H34" i="15"/>
  <c r="I33" i="15"/>
  <c r="H33" i="15"/>
  <c r="I32" i="15"/>
  <c r="H32" i="15"/>
  <c r="I31" i="15"/>
  <c r="H31" i="15"/>
  <c r="I30" i="15"/>
  <c r="H30" i="15"/>
  <c r="I29" i="15"/>
  <c r="H29" i="15"/>
  <c r="I28" i="15"/>
  <c r="H28" i="15"/>
  <c r="I27" i="15"/>
  <c r="H27" i="15"/>
  <c r="I26" i="15"/>
  <c r="H26" i="15"/>
  <c r="B26" i="15"/>
  <c r="B27" i="15" s="1"/>
  <c r="B28" i="15" s="1"/>
  <c r="B29" i="15" s="1"/>
  <c r="B30" i="15" s="1"/>
  <c r="B31" i="15" s="1"/>
  <c r="B32" i="15" s="1"/>
  <c r="B33" i="15" s="1"/>
  <c r="B34" i="15" s="1"/>
  <c r="B35" i="15" s="1"/>
  <c r="B36" i="15" s="1"/>
  <c r="B37" i="15" s="1"/>
  <c r="B38" i="15" s="1"/>
  <c r="B39" i="15" s="1"/>
  <c r="B40" i="15" s="1"/>
  <c r="B41" i="15" s="1"/>
  <c r="B42" i="15" s="1"/>
  <c r="I25" i="15"/>
  <c r="H25" i="15"/>
  <c r="I17" i="15"/>
  <c r="H17" i="15"/>
  <c r="I16" i="15"/>
  <c r="H16" i="15"/>
  <c r="I15" i="15"/>
  <c r="H15" i="15"/>
  <c r="B15" i="15"/>
  <c r="B16" i="15" s="1"/>
  <c r="B17" i="15" s="1"/>
  <c r="I14" i="15"/>
  <c r="H14" i="15"/>
  <c r="B14" i="15"/>
  <c r="I13" i="15"/>
  <c r="H13" i="15"/>
  <c r="I10" i="15"/>
  <c r="H10" i="15"/>
  <c r="I9" i="15"/>
  <c r="H9" i="15"/>
  <c r="I8" i="15"/>
  <c r="H8" i="15"/>
  <c r="I7" i="15"/>
  <c r="H7" i="15"/>
  <c r="H52" i="25" l="1"/>
  <c r="G30" i="22" s="1"/>
  <c r="G51" i="25"/>
  <c r="F30" i="22" s="1"/>
  <c r="H30" i="22" s="1"/>
  <c r="G34" i="24"/>
  <c r="H47" i="23"/>
  <c r="G28" i="22" s="1"/>
  <c r="G46" i="23"/>
  <c r="G48" i="23" s="1"/>
  <c r="G39" i="26"/>
  <c r="F31" i="22"/>
  <c r="H31" i="22" s="1"/>
  <c r="G36" i="24"/>
  <c r="F29" i="22"/>
  <c r="H29" i="22" s="1"/>
  <c r="F28" i="22"/>
  <c r="I44" i="15"/>
  <c r="G9" i="6" s="1"/>
  <c r="H44" i="15"/>
  <c r="F9" i="6" s="1"/>
  <c r="G53" i="25" l="1"/>
  <c r="G32" i="22"/>
  <c r="G15" i="6" s="1"/>
  <c r="F32" i="22"/>
  <c r="F15" i="6" s="1"/>
  <c r="H28" i="22"/>
  <c r="H32" i="22" s="1"/>
  <c r="G18" i="6" l="1"/>
  <c r="F18" i="6"/>
  <c r="H10" i="14" l="1"/>
  <c r="G10" i="14"/>
  <c r="H8" i="14"/>
  <c r="G8" i="14"/>
  <c r="H6" i="14"/>
  <c r="G6" i="14"/>
  <c r="H4" i="14"/>
  <c r="G4" i="14"/>
  <c r="H2" i="14"/>
  <c r="G2" i="14"/>
  <c r="H4" i="13"/>
  <c r="G4" i="13"/>
  <c r="H2" i="13"/>
  <c r="H6" i="13" s="1"/>
  <c r="C6" i="8" s="1"/>
  <c r="G2" i="13"/>
  <c r="H26" i="12"/>
  <c r="G26" i="12"/>
  <c r="H24" i="12"/>
  <c r="G24" i="12"/>
  <c r="H22" i="12"/>
  <c r="G22" i="12"/>
  <c r="H20" i="12"/>
  <c r="G20" i="12"/>
  <c r="H18" i="12"/>
  <c r="G18" i="12"/>
  <c r="H16" i="12"/>
  <c r="G16" i="12"/>
  <c r="H14" i="12"/>
  <c r="G14" i="12"/>
  <c r="H12" i="12"/>
  <c r="G12" i="12"/>
  <c r="H10" i="12"/>
  <c r="G10" i="12"/>
  <c r="H8" i="12"/>
  <c r="G8" i="12"/>
  <c r="H6" i="12"/>
  <c r="G6" i="12"/>
  <c r="H4" i="12"/>
  <c r="G4" i="12"/>
  <c r="H2" i="12"/>
  <c r="G2" i="12"/>
  <c r="H18" i="11"/>
  <c r="G18" i="11"/>
  <c r="H16" i="11"/>
  <c r="G16" i="11"/>
  <c r="H14" i="11"/>
  <c r="G14" i="11"/>
  <c r="H12" i="11"/>
  <c r="G12" i="11"/>
  <c r="H10" i="11"/>
  <c r="G10" i="11"/>
  <c r="H8" i="11"/>
  <c r="G8" i="11"/>
  <c r="H6" i="11"/>
  <c r="G6" i="11"/>
  <c r="H4" i="11"/>
  <c r="G4" i="11"/>
  <c r="H2" i="11"/>
  <c r="G2" i="11"/>
  <c r="H10" i="10"/>
  <c r="G10" i="10"/>
  <c r="H8" i="10"/>
  <c r="G8" i="10"/>
  <c r="H6" i="10"/>
  <c r="G6" i="10"/>
  <c r="H4" i="10"/>
  <c r="G4" i="10"/>
  <c r="H2" i="10"/>
  <c r="G2" i="10"/>
  <c r="H2" i="9"/>
  <c r="H4" i="9" s="1"/>
  <c r="C2" i="8" s="1"/>
  <c r="G2" i="9"/>
  <c r="G4" i="9" s="1"/>
  <c r="B2" i="8" s="1"/>
  <c r="G11" i="14" l="1"/>
  <c r="B7" i="8" s="1"/>
  <c r="G6" i="13"/>
  <c r="B6" i="8" s="1"/>
  <c r="G28" i="12"/>
  <c r="B5" i="8" s="1"/>
  <c r="H28" i="12"/>
  <c r="C5" i="8" s="1"/>
  <c r="H20" i="11"/>
  <c r="C4" i="8" s="1"/>
  <c r="G20" i="11"/>
  <c r="B4" i="8" s="1"/>
  <c r="H12" i="10"/>
  <c r="C3" i="8" s="1"/>
  <c r="G12" i="10"/>
  <c r="B3" i="8" s="1"/>
  <c r="H11" i="14"/>
  <c r="C7" i="8" s="1"/>
  <c r="B8" i="8" l="1"/>
  <c r="C24" i="7" s="1"/>
  <c r="C25" i="7" s="1"/>
  <c r="C8" i="8"/>
  <c r="D24" i="7" s="1"/>
  <c r="D25" i="7" s="1"/>
  <c r="F8" i="6" l="1"/>
  <c r="C26" i="7"/>
  <c r="C27" i="7" s="1"/>
  <c r="C28" i="7" s="1"/>
  <c r="G8" i="6"/>
  <c r="G121" i="5"/>
  <c r="F121" i="5"/>
  <c r="G59" i="5"/>
  <c r="F59" i="5"/>
  <c r="G189" i="4"/>
  <c r="F189" i="4"/>
  <c r="G196" i="5" l="1"/>
  <c r="F196" i="5"/>
  <c r="G199" i="5" l="1"/>
  <c r="F199" i="5"/>
  <c r="G194" i="5"/>
  <c r="F194" i="5"/>
  <c r="G192" i="5"/>
  <c r="F192" i="5"/>
  <c r="G190" i="5"/>
  <c r="F190" i="5"/>
  <c r="G188" i="5"/>
  <c r="F188" i="5"/>
  <c r="G184" i="5"/>
  <c r="F184" i="5"/>
  <c r="F159" i="5"/>
  <c r="G97" i="5"/>
  <c r="F97" i="5"/>
  <c r="G214" i="4" l="1"/>
  <c r="F214" i="4"/>
  <c r="G185" i="4" l="1"/>
  <c r="F185" i="4"/>
  <c r="F158" i="4"/>
  <c r="G158" i="4"/>
  <c r="G146" i="4" l="1"/>
  <c r="F146" i="4"/>
  <c r="G144" i="4"/>
  <c r="F144" i="4"/>
  <c r="G142" i="4"/>
  <c r="F142" i="4"/>
  <c r="G112" i="4"/>
  <c r="F112" i="4"/>
  <c r="G110" i="4"/>
  <c r="F110" i="4"/>
  <c r="G108" i="4"/>
  <c r="F108" i="4"/>
  <c r="G78" i="4"/>
  <c r="F78" i="4"/>
  <c r="G76" i="4"/>
  <c r="F76" i="4"/>
  <c r="G74" i="4"/>
  <c r="F74" i="4"/>
  <c r="G38" i="4"/>
  <c r="F38" i="4"/>
  <c r="G36" i="4"/>
  <c r="F36" i="4"/>
  <c r="G31" i="1" l="1"/>
  <c r="F31" i="1"/>
  <c r="G29" i="1"/>
  <c r="F29" i="1"/>
  <c r="G211" i="4"/>
  <c r="F211" i="4"/>
  <c r="G181" i="5"/>
  <c r="F181" i="5"/>
  <c r="G179" i="5"/>
  <c r="F179" i="5"/>
  <c r="G177" i="5"/>
  <c r="F177" i="5"/>
  <c r="G175" i="5"/>
  <c r="F175" i="5"/>
  <c r="G173" i="5"/>
  <c r="F173" i="5"/>
  <c r="G171" i="5"/>
  <c r="F171" i="5"/>
  <c r="G169" i="5"/>
  <c r="F169" i="5"/>
  <c r="G167" i="5"/>
  <c r="F167" i="5"/>
  <c r="G165" i="5"/>
  <c r="F165" i="5"/>
  <c r="G163" i="5"/>
  <c r="F163" i="5"/>
  <c r="G161" i="5"/>
  <c r="F161" i="5"/>
  <c r="G159" i="5"/>
  <c r="G157" i="5"/>
  <c r="F157" i="5"/>
  <c r="G155" i="5"/>
  <c r="F155" i="5"/>
  <c r="G153" i="5"/>
  <c r="F153" i="5"/>
  <c r="G151" i="5"/>
  <c r="F151" i="5"/>
  <c r="G149" i="5"/>
  <c r="F149" i="5"/>
  <c r="G147" i="5"/>
  <c r="F147" i="5"/>
  <c r="G145" i="5"/>
  <c r="F145" i="5"/>
  <c r="G142" i="5"/>
  <c r="F142" i="5"/>
  <c r="G140" i="5"/>
  <c r="F140" i="5"/>
  <c r="G138" i="5"/>
  <c r="F138" i="5"/>
  <c r="G135" i="5"/>
  <c r="F135" i="5"/>
  <c r="G133" i="5"/>
  <c r="F133" i="5"/>
  <c r="G131" i="5"/>
  <c r="F131" i="5"/>
  <c r="G129" i="5"/>
  <c r="F129" i="5"/>
  <c r="G127" i="5"/>
  <c r="F127" i="5"/>
  <c r="G125" i="5"/>
  <c r="F125" i="5"/>
  <c r="G123" i="5"/>
  <c r="F123" i="5"/>
  <c r="G119" i="5"/>
  <c r="F119" i="5"/>
  <c r="G117" i="5"/>
  <c r="F117" i="5"/>
  <c r="G115" i="5"/>
  <c r="F115" i="5"/>
  <c r="G113" i="5"/>
  <c r="F113" i="5"/>
  <c r="G111" i="5"/>
  <c r="F111" i="5"/>
  <c r="G109" i="5"/>
  <c r="F109" i="5"/>
  <c r="G107" i="5"/>
  <c r="F107" i="5"/>
  <c r="G105" i="5"/>
  <c r="F105" i="5"/>
  <c r="G103" i="5"/>
  <c r="F103" i="5"/>
  <c r="G101" i="5"/>
  <c r="F101" i="5"/>
  <c r="G99" i="5"/>
  <c r="F99" i="5"/>
  <c r="G95" i="5"/>
  <c r="F95" i="5"/>
  <c r="G93" i="5"/>
  <c r="F93" i="5"/>
  <c r="G91" i="5"/>
  <c r="F91" i="5"/>
  <c r="G89" i="5"/>
  <c r="F89" i="5"/>
  <c r="G87" i="5"/>
  <c r="F87" i="5"/>
  <c r="G85" i="5"/>
  <c r="F85" i="5"/>
  <c r="G83" i="5"/>
  <c r="F83" i="5"/>
  <c r="G81" i="5"/>
  <c r="F81" i="5"/>
  <c r="G79" i="5"/>
  <c r="F79" i="5"/>
  <c r="G77" i="5"/>
  <c r="F77" i="5"/>
  <c r="G74" i="5"/>
  <c r="F74" i="5"/>
  <c r="G72" i="5"/>
  <c r="F72" i="5"/>
  <c r="G70" i="5"/>
  <c r="F70" i="5"/>
  <c r="G68" i="5"/>
  <c r="F68" i="5"/>
  <c r="G66" i="5"/>
  <c r="F66" i="5"/>
  <c r="G61" i="5"/>
  <c r="F61" i="5"/>
  <c r="G57" i="5"/>
  <c r="F57" i="5"/>
  <c r="G55" i="5"/>
  <c r="F55" i="5"/>
  <c r="G53" i="5"/>
  <c r="F53" i="5"/>
  <c r="G51" i="5"/>
  <c r="F51" i="5"/>
  <c r="G49" i="5"/>
  <c r="F49" i="5"/>
  <c r="G47" i="5"/>
  <c r="F47" i="5"/>
  <c r="G45" i="5"/>
  <c r="F45" i="5"/>
  <c r="G43" i="5"/>
  <c r="F43" i="5"/>
  <c r="G41" i="5"/>
  <c r="F41" i="5"/>
  <c r="G39" i="5"/>
  <c r="F39" i="5"/>
  <c r="G37" i="5"/>
  <c r="F37" i="5"/>
  <c r="G35" i="5"/>
  <c r="F35" i="5"/>
  <c r="G33" i="5"/>
  <c r="F33" i="5"/>
  <c r="G31" i="5"/>
  <c r="F31" i="5"/>
  <c r="G29" i="5"/>
  <c r="F29" i="5"/>
  <c r="G27" i="5"/>
  <c r="F27" i="5"/>
  <c r="G24" i="5"/>
  <c r="F24" i="5"/>
  <c r="G22" i="5"/>
  <c r="F22" i="5"/>
  <c r="G20" i="5"/>
  <c r="F20" i="5"/>
  <c r="G18" i="5"/>
  <c r="F18" i="5"/>
  <c r="G16" i="5"/>
  <c r="F16" i="5"/>
  <c r="G14" i="5"/>
  <c r="F14" i="5"/>
  <c r="G9" i="5"/>
  <c r="F9" i="5"/>
  <c r="G7" i="5"/>
  <c r="F7" i="5"/>
  <c r="G33" i="1"/>
  <c r="F33" i="1"/>
  <c r="G208" i="4"/>
  <c r="F208" i="4"/>
  <c r="G34" i="4"/>
  <c r="F34" i="4"/>
  <c r="F200" i="5" l="1"/>
  <c r="F6" i="6" s="1"/>
  <c r="G200" i="5"/>
  <c r="G6" i="6" s="1"/>
  <c r="G206" i="4"/>
  <c r="F206" i="4"/>
  <c r="G204" i="4"/>
  <c r="F204" i="4"/>
  <c r="G202" i="4"/>
  <c r="F202" i="4"/>
  <c r="G200" i="4"/>
  <c r="F200" i="4"/>
  <c r="G198" i="4"/>
  <c r="F198" i="4"/>
  <c r="G193" i="4"/>
  <c r="F193" i="4"/>
  <c r="G191" i="4"/>
  <c r="F191" i="4"/>
  <c r="G187" i="4"/>
  <c r="F187" i="4"/>
  <c r="G183" i="4"/>
  <c r="F183" i="4"/>
  <c r="G181" i="4"/>
  <c r="F181" i="4"/>
  <c r="G179" i="4"/>
  <c r="F179" i="4"/>
  <c r="G177" i="4"/>
  <c r="F177" i="4"/>
  <c r="G175" i="4"/>
  <c r="F175" i="4"/>
  <c r="G173" i="4"/>
  <c r="F173" i="4"/>
  <c r="G171" i="4"/>
  <c r="F171" i="4"/>
  <c r="G169" i="4"/>
  <c r="F169" i="4"/>
  <c r="G167" i="4"/>
  <c r="F167" i="4"/>
  <c r="G165" i="4"/>
  <c r="F165" i="4"/>
  <c r="G162" i="4"/>
  <c r="F162" i="4"/>
  <c r="G160" i="4"/>
  <c r="F160" i="4"/>
  <c r="G156" i="4"/>
  <c r="F156" i="4"/>
  <c r="G154" i="4"/>
  <c r="F154" i="4"/>
  <c r="G152" i="4"/>
  <c r="F152" i="4"/>
  <c r="G150" i="4"/>
  <c r="F150" i="4"/>
  <c r="G140" i="4"/>
  <c r="F140" i="4"/>
  <c r="G136" i="4"/>
  <c r="F136" i="4"/>
  <c r="G131" i="4"/>
  <c r="F131" i="4"/>
  <c r="G128" i="4"/>
  <c r="F128" i="4"/>
  <c r="G125" i="4"/>
  <c r="F125" i="4"/>
  <c r="G123" i="4"/>
  <c r="F123" i="4"/>
  <c r="G120" i="4"/>
  <c r="F120" i="4"/>
  <c r="G106" i="4"/>
  <c r="F106" i="4"/>
  <c r="G102" i="4"/>
  <c r="F102" i="4"/>
  <c r="G97" i="4"/>
  <c r="F97" i="4"/>
  <c r="G94" i="4"/>
  <c r="F94" i="4"/>
  <c r="G91" i="4"/>
  <c r="F91" i="4"/>
  <c r="G89" i="4"/>
  <c r="F89" i="4"/>
  <c r="G86" i="4"/>
  <c r="F86" i="4"/>
  <c r="G72" i="4"/>
  <c r="F72" i="4"/>
  <c r="G69" i="4"/>
  <c r="F69" i="4"/>
  <c r="G65" i="4"/>
  <c r="F65" i="4"/>
  <c r="G60" i="4"/>
  <c r="F60" i="4"/>
  <c r="G57" i="4"/>
  <c r="F57" i="4"/>
  <c r="G55" i="4"/>
  <c r="F55" i="4"/>
  <c r="G53" i="4"/>
  <c r="F53" i="4"/>
  <c r="G51" i="4"/>
  <c r="F51" i="4"/>
  <c r="G48" i="4"/>
  <c r="F48" i="4"/>
  <c r="G40" i="4"/>
  <c r="F40" i="4"/>
  <c r="G31" i="4"/>
  <c r="F31" i="4"/>
  <c r="G27" i="4"/>
  <c r="G215" i="4" s="1"/>
  <c r="F27" i="4"/>
  <c r="G22" i="4"/>
  <c r="F22" i="4"/>
  <c r="G19" i="4"/>
  <c r="F19" i="4"/>
  <c r="G17" i="4"/>
  <c r="F17" i="4"/>
  <c r="G15" i="4"/>
  <c r="F15" i="4"/>
  <c r="G13" i="4"/>
  <c r="F13" i="4"/>
  <c r="G10" i="4"/>
  <c r="F10" i="4"/>
  <c r="G26" i="1"/>
  <c r="F26" i="1"/>
  <c r="G23" i="1"/>
  <c r="F23" i="1"/>
  <c r="G20" i="1"/>
  <c r="F20" i="1"/>
  <c r="G17" i="1"/>
  <c r="F17" i="1"/>
  <c r="G14" i="1"/>
  <c r="F14" i="1"/>
  <c r="G11" i="1"/>
  <c r="F11" i="1"/>
  <c r="G8" i="1"/>
  <c r="F8" i="1"/>
  <c r="G5" i="1"/>
  <c r="F5" i="1"/>
  <c r="F215" i="4" l="1"/>
  <c r="F5" i="6"/>
  <c r="G5" i="6"/>
  <c r="F34" i="1"/>
  <c r="F4" i="6" s="1"/>
  <c r="G34" i="1"/>
  <c r="G4" i="6" s="1"/>
  <c r="F22" i="6" l="1"/>
  <c r="G31" i="36"/>
  <c r="G21" i="6" s="1"/>
  <c r="G22" i="6" s="1"/>
  <c r="F23" i="6" l="1"/>
</calcChain>
</file>

<file path=xl/sharedStrings.xml><?xml version="1.0" encoding="utf-8"?>
<sst xmlns="http://schemas.openxmlformats.org/spreadsheetml/2006/main" count="2936" uniqueCount="1160">
  <si>
    <t>anyag</t>
  </si>
  <si>
    <t>díj</t>
  </si>
  <si>
    <t>anyag összesen</t>
  </si>
  <si>
    <t>díj összesen</t>
  </si>
  <si>
    <t>lm3</t>
  </si>
  <si>
    <t>m2</t>
  </si>
  <si>
    <t>m3</t>
  </si>
  <si>
    <t>I.2. Színpad bontása</t>
  </si>
  <si>
    <t>I.3. Nézőtér</t>
  </si>
  <si>
    <t>I.4. Világítási torony bontása</t>
  </si>
  <si>
    <t>,Meglévő vasbeton tartószerkezetű világítási torony komplett törmelékre történő bontása, alapozási szerkezetek a terepszint alá 30 cm-rel történő visszabontásával, a torony helyének durva tereprendezéssel történő felhagyásával</t>
  </si>
  <si>
    <t>I.5. Földsánc bontása</t>
  </si>
  <si>
    <t>I.7. Kerítés bontása</t>
  </si>
  <si>
    <t>,Meglévő földsánc (földmű) bontása, a sánc helyének durva tereprendezéssel történő felhagyásával</t>
  </si>
  <si>
    <t>,Meglévő vasbeton lábazatú és acélszerkezetű kerítés komplett törmelékre bontása, az alapozási szerkezetek terepszint alá 30 cm-rel történő visszabontásával, a bontási utáni durva tereprendezéssel</t>
  </si>
  <si>
    <t>m</t>
  </si>
  <si>
    <t>I. Komplett bontási munkák:</t>
  </si>
  <si>
    <t>II. Felújítási munkák</t>
  </si>
  <si>
    <t>II.1. Keleti oldali pénztár</t>
  </si>
  <si>
    <t>II.1.1. Korcolt lemezfedés készítése meglévő tetőfelületen</t>
  </si>
  <si>
    <t>, felület takarítása</t>
  </si>
  <si>
    <t>, párnafázás (30/50 tetőléc, gomba és rovarmentesített faanyagból)</t>
  </si>
  <si>
    <t>, alátétdeszkézat készítése (2,5 cm vastag fenyő deszkázat 1 cm-es ritkítással)</t>
  </si>
  <si>
    <t>, szellőző alátétszőnyeg (pl: Dörken Delta-Trela)</t>
  </si>
  <si>
    <t xml:space="preserve">, bevonatos korcolt min 0,5 mm vtg acéllemez fedés, anyagában azonos cseppentőszegély kialakítással </t>
  </si>
  <si>
    <t>, Vakolatjavítás, részleges leveréssel, ujravakolással 2 cm vastgaságban, kapart felületiu struktúra kialakítással</t>
  </si>
  <si>
    <t>,vakolatszilárdító mélyalapozó felhordása 1 rtg-ben (pl Jub Akril emulzió diszperziós impregnáló alapozó)</t>
  </si>
  <si>
    <t>, diszperziós homlokzatfestés készítése 2 rtg-ben, fehér színben, szükséges helyeken festhető rugalmas akril tömítésekkel</t>
  </si>
  <si>
    <t>,Meglévő fal és mennyezetfestések kaparása, raskettázása</t>
  </si>
  <si>
    <t>,Meglévő valamennyi nyílászáró bontása</t>
  </si>
  <si>
    <t>klt</t>
  </si>
  <si>
    <t>II.1.2. Nyílászáró csere</t>
  </si>
  <si>
    <t>db</t>
  </si>
  <si>
    <t>II.1.3. Nyílásbontás teherhordó falazatban, előregyártott áthidaló elhelyezésével (pl. Leier elemmagas 3 db/nyílás), nyílásbontás utáni vakolatjavítással, kávahelyreállítással, 90/210 cm-es névléeges nyílásmérettel)</t>
  </si>
  <si>
    <t>II.1.5. Ives boltozat kialakítása</t>
  </si>
  <si>
    <t>II.1.6. Homlokzatfelújítás</t>
  </si>
  <si>
    <t>II.1.7. Belső festések</t>
  </si>
  <si>
    <t>II.1.4. Nyílásbefalazás teherhordó falazatban, 30 cm vastagságban N+F vázkerámia falazóelemekkel, normál falazó mészhabarccsal, mindkét oldalon simított vakolat felületképzéssel (100/210 cm -es nyílásméret)</t>
  </si>
  <si>
    <t>Új acélszerkezetű rácsos kapuzat gyártása és szerelése KT-E-31 L16 jelú tervlap szerint</t>
  </si>
  <si>
    <t>II.2. Nyugati oldali pénztár</t>
  </si>
  <si>
    <t>II.2.1. Korcolt lemezfedés készítése meglévő tetőfelületen</t>
  </si>
  <si>
    <t>II.2.2. Nyílászáró csere</t>
  </si>
  <si>
    <t>II.2.3. Nyílásbontás teherhordó falazatban, előregyártott áthidaló elhelyezésével (pl. Leier elemmagas 3 db/nyílás), nyílásbontás utáni vakolatjavítással, kávahelyreállítással, 90/210 cm-es névléeges nyílásmérettel)</t>
  </si>
  <si>
    <t>II.2.4. Nyílásbefalazás teherhordó falazatban, 30 cm vastagságban N+F vázkerámia falazóelemekkel, normál falazó mészhabarccsal, mindkét oldalon simított vakolat felületképzéssel (100/210 cm -es nyílásméret)</t>
  </si>
  <si>
    <t>II.2.5. Ives boltozat kialakítása</t>
  </si>
  <si>
    <t>II.2.6. Homlokzatfelújítás</t>
  </si>
  <si>
    <t>II.2.7. Belső festések</t>
  </si>
  <si>
    <t>Komplett bontási munkák összesen:</t>
  </si>
  <si>
    <t>,Meglévő büfé épület homlokzatburkolás és felületképzése KT-E-31 L24 tervlap szerint</t>
  </si>
  <si>
    <t>,Acél szerkezetű könyöklő gyártása és szerelése a  KT-E-31 L24 tervlap szerint</t>
  </si>
  <si>
    <t>II.3. Keleti oldali büfé</t>
  </si>
  <si>
    <t>, Vakolatjavítás, részleges leveréssel, ujravakolással 2 cm vastgaságban, kapart felületi struktúra kialakítással</t>
  </si>
  <si>
    <t>II.4. Nyugati oldali büfé</t>
  </si>
  <si>
    <t>II.3.1. Korcolt lemezfedés készítése meglévő tetőfelületen, a vasbeton ereszek bontásával homlokzati falsíkig</t>
  </si>
  <si>
    <t>II.3.2. Nyílászáró csere</t>
  </si>
  <si>
    <t>II.3.3. Homlokzatburkolás kialakítása</t>
  </si>
  <si>
    <t>II.3.4. Lakatosszerkezetek</t>
  </si>
  <si>
    <t>II.3.5. Homlokzatfelújítás</t>
  </si>
  <si>
    <t>II.3.6. Belső festések</t>
  </si>
  <si>
    <t>II.4.1. Korcolt lemezfedés készítése meglévő tetőfelületen, a vasbeton ereszek bontásával homlokzati falsíkig</t>
  </si>
  <si>
    <t>II.4.2. Nyílászáró csere</t>
  </si>
  <si>
    <t>II.4.3. Homlokzatburkolás kialakítása</t>
  </si>
  <si>
    <t>II.4.4. Lakatosszerkezetek</t>
  </si>
  <si>
    <t>II.4.5. Homlokzatfelújítás</t>
  </si>
  <si>
    <t>II.4.6. Belső festések</t>
  </si>
  <si>
    <t>Felújítási munkák összesen:</t>
  </si>
  <si>
    <t>II.5. Vezérlő épület</t>
  </si>
  <si>
    <t>,Meglévő 2 db külső lépcső gondos bontása törmelékre</t>
  </si>
  <si>
    <t>II.5.1. Bontás</t>
  </si>
  <si>
    <t>,Belső válaszfalak bontása</t>
  </si>
  <si>
    <t>,Belső vasbeton lépcső bontása</t>
  </si>
  <si>
    <t>,Belső padló és fal burkolatok bontása (lapburkolatok)</t>
  </si>
  <si>
    <t>, Válaszfal építés 10 cm vastgaságban, vázkerámia falazóelemekből, mindkét oldalon 1 cm-es simított vakolat kialakítással</t>
  </si>
  <si>
    <t>II.5.2. Építés</t>
  </si>
  <si>
    <t>,Fal-pillér és oszlopburkolatok készítése kiviteli terv szerinti burkolatkiosztással és burkolatminőséggel</t>
  </si>
  <si>
    <t>,Homlokzati nyílászárók gyártása és szerelése kiviteli terv szerint</t>
  </si>
  <si>
    <t>,Belső nyílászárók gyártása és szerelése kiviteli terv szerint</t>
  </si>
  <si>
    <t>,Nyílászáró szerkezetek bontása</t>
  </si>
  <si>
    <t xml:space="preserve">,Emeleten belső fal, mennyezet és részben homlokzatfelületek Heraklith lappal történő burkolása kiegészítő mechanikai - fém dűbeles - rögzítéssel, gyárilag felületkezelt kivitelben </t>
  </si>
  <si>
    <t>, Diszperziós festés 2 rtg-ben, szükséges simítótapaszolással és gletteléssel, alapozással</t>
  </si>
  <si>
    <t>, Diszperziós festés 2 rtg-ben, szükséges simítótapaszolással és gletteléssel,alapozással</t>
  </si>
  <si>
    <t>,Homlokzatfelújítás</t>
  </si>
  <si>
    <t>Vakolatjavítás, részleges leveréssel, ujravakolással 2 cm vastgaságban, kapart felületi struktúra kialakítással</t>
  </si>
  <si>
    <t>Vakolatszilárdító mélyalapozó felhordása 1 rtg-ben (pl Jub Akril emulzió diszperziós impregnáló alapozó)</t>
  </si>
  <si>
    <t>Diszperziós homlokzatfestés készítése 2 rtg-ben, fehér színben, szükséges helyeken festhető rugalmas akril tömítésekkel</t>
  </si>
  <si>
    <t>,Homlokzati kúszónövényzet eltávolítása</t>
  </si>
  <si>
    <t>,Kenhető vízszigetlés készítése vizes berendezési tárgyak mögötti felületeken 1 rtg-ben (Pl. Mapei Mapegum)</t>
  </si>
  <si>
    <t>,Terméskő homlokzatfelületek savas tisztítása, fugajavítása, impregnálása</t>
  </si>
  <si>
    <t>, Vezérlő helyiségben acélszerkezetű álpadló szerkezet gyártása és helyszíni beépítése KT-E-31 L18 tervlap szerint</t>
  </si>
  <si>
    <t>falkmm2</t>
  </si>
  <si>
    <t>,Mosdó helyiségben mosdópult acél tartószerkezet gyártása és helyszíni szerelése KT-E-31 L19 tervlap szerint</t>
  </si>
  <si>
    <t>,Meglévő lapostetőn új hő és hangszigetelő rétegek kialakítása, meglévő bitumenes vízszigetelés eltávolításával, felület takarításával, új tetőösszefolyók (gépészeti költségvetésben költségelendő) beépítésével kiviteli terv szerinti rétegfelépítéssel, attikaképzésekkel</t>
  </si>
  <si>
    <t>,Meglévő aljzatok kiegyenlítése önterülő ajzatkiegyenlítővel, 15 mm-es átlagos vastagságban (pl: Padlopon önterülő aljzatkiegyenlítő), előzetesen a felület portalanításával és tapadóhíd (pl.: Mapei Eco Prim) felhordással</t>
  </si>
  <si>
    <t>,Meglévő pénztár épület átjáró oldalfal és íves mennyezet burkolása és felületképzése KT-E-31 L16 tervlap szerint</t>
  </si>
  <si>
    <t>,Tömör gipszkarton álmenyezet készítése direkt függesztéssel, 2 rtg impregnált gk lap burkolattal, Q2 felület minőségben</t>
  </si>
  <si>
    <t>,Gipszkarton előtétfal készítése fém tartószerkezetre, CW 50 profilvázra, 2 rtg impregnált gk lap burkolattal, Q2 felület minőségben</t>
  </si>
  <si>
    <t>, Teherhordó falak védelmére, vízszintes vízzár készítése vegyi falszigeteléssel, felújító vakolatréteggel KT-E-32 R09 tervlap szerint</t>
  </si>
  <si>
    <t>III. Új épület és létesítmény</t>
  </si>
  <si>
    <t>III.1.1. Betonfelületek festési munkái</t>
  </si>
  <si>
    <t>Mélyalapozó felhordása 1 rtg-ben (pl Jub Akril emulzió diszperziós impregnáló alapozó)</t>
  </si>
  <si>
    <t>III.1.2.Lakatosszerkezetű kapuk gyártása és helyszíni szerelése kiviteli terv szerint</t>
  </si>
  <si>
    <t>III.1. Új vasbeton kapuzatok (4 kapuzatra vonatkozóan)</t>
  </si>
  <si>
    <t>III.2. Nézőtér</t>
  </si>
  <si>
    <t>Új épület és létesítmény összesen:</t>
  </si>
  <si>
    <t>Válaszfal építés 10 cm vastgaságban, vázkerámia falazóelemekből, mindkét oldalon 1 cm-es simított vakolat kialakítással</t>
  </si>
  <si>
    <t>Gipszkarton előtétfal készítése fém tartószerkezetre, CW 50 profilvázra, 2 rtg impregnált gk lap burkolattal, Q2 felület minőségben</t>
  </si>
  <si>
    <t>Tömör gipszkarton álmenyezet készítése direkt függesztéssel, 2 rtg impregnált gk lap burkolattal, Q2 felület minőségben</t>
  </si>
  <si>
    <t>Tömör betonyp lap álmennyezet készítése függesztett kivitelben, dryvit hőszigetelő rendszerrel, nemesvakolat felületképzéssel</t>
  </si>
  <si>
    <t>Kisméretű téglafalazat építése, cementes falazóhabarccsal, beépített mosdópult (nézőtér alatti vizesblokk) tartószerkezeteként, falburkolat alatti felületeken 1 cm-es alapvakolattal</t>
  </si>
  <si>
    <t>,Réteges szerkezetek és padlókonstrukciók</t>
  </si>
  <si>
    <t xml:space="preserve">P.8   Talajon fekvő padló (nézőtér alatti vizes blokk)
1,5 cm csúszásmentes (R11) sajtolt kőkerámia lapburkolat cementkötésű ragasztóba ragasztva, fugaképzés cementkötésű fugázó anyaggal
2 mm rugalmas, fagyálló cement-műanyag bázisú 2 komponensű, üzemivíz elleni bevonat-szigetelés vízszintes-függőleges felületen (3,2 kg/m2)
8 cm aljzatbeton
1 rtg.  0,2 mm vtg. polietilén fólia jelző-védő réteg, 20 cm átfedéssel, lazán fektetve
1 rtg.  legalább 4 mm vtg. poliészter fátyol hordozórétegű, SBS modifikált bitumenes vastaglemez talajnedvesség elleni szigetelés, teljes felületen lángolvasztással ragasztva, falakra padlósíkig feljhajtva
1 rtg.  hideg bitumenmáz kellősítés, 0,3-0,5 kg/m2 anyagfelhasználással
15 cm  vasalt aljzatbeton
30 cm  95% Trgamma tömörségi fokra tömörített mosott kavicságyazat
1 rtg.  geotextil
- -  termett talaj
</t>
  </si>
  <si>
    <t xml:space="preserve">P.8*  Talajon fekvő padló (lépcsők alattiraktárak)
9.5cm  aljzatbeton , cementkötésű, ásványi alapú, nagy kopásállóságú betonfelület keményítővel besimítva (pl. Mapei Mapetop N AR6)
1 rtg.  0,2 mm vtg. polietilén fólia jelző-védő réteg, 20 cm átfedéssel, lazán fektetve
1 rtg.  legalább 4 mm vtg. poliészter fátyol hordozórétegű, SBS modifikált bitumenes vastaglemez talajnedvesség elleni szigetelés, teljes felületen lángolvasztással ragasztva, falakra padlósíkig feljhajtva
1 rtg.  hideg bitumenmáz kellősítés, 0,3-0,5 kg/m2 anyagfelhasználással
15 cm  vasalt aljzatbeton
30 cm  95% Trgamma tömörségi fokra tömörített mosott kavicságyazat
1 rtg.  geotextil
- -  termett talaj
</t>
  </si>
  <si>
    <t xml:space="preserve">P.15  Nézőtéri zárófödém (vizes blokk)
15 cm  csúszásmentesített, csúszásmentesített, vasalt fagyálló kültéri beton lemez cementkötésű, ásványi alapú, nagy kopásállóságú betonfelület keményítővel besimítva (pl. Mapei Mapetop N AR6) min. 1% lejtésképzésben, átmenő vasak nélkül zsaluzottan dilatálva, pályalemez lehorgonyzása szorítóperemes szerelvényekkel kiosztási terveknek megfelelően
9 mm 136 g/m2 felülettömegű műanyag fátyol szűrőréteggel kasírozott műanyag felületszivárgó lemez, szűrőréteggel fölfelé fordítva (pl.: DÖRKEN-DELTA-TERRAXX
2 rtg  legalább 4 mm vastagságú poliészterfátyol betétes, SBS modifikált bitumenes vastaglemez csapadékvíz elleni szigetelés (600/600 N/5 cm, 30/30 %, -10 C°,  +100 C°), teljes felületén lángolvasztással hegesztve
1 rtg hideg bitumenmáz kellősítés, 0,3-0,5 kg/m2 anyagfelhasználással
16 cm vasbeton födémszerkezet síkra lehúzva, alsó síkon látványbeton minőségben
- - natúr beton felület
</t>
  </si>
  <si>
    <t xml:space="preserve">P.15*  Nézőtéri zárófödém (előtérben)
15 cm  csúszásmentesített, csúszásmentesített, vasalt fagyálló kültéri beton lemez cementkötésű, ásványi alapú, nagy kopásállóságú betonfelület keményítővel besimítva (pl. Mapei Mapetop N AR6) min. 1% lejtésképzésben, átmenő vasak nélkül zsaluzottan dilatálva, pályalemez lehorgonyzása szorítóperemes szerelvényekkel kiosztási terveknek megfelelően
9 mm 136 g/m2 felülettömegű műanyag fátyol szűrőréteggel kasírozott műanyag felületszivárgó lemez, szűrőréteggel fölfelé fordítva (pl.: DÖRKEN-DELTA-TERRAXX
2 rtg  legalább 4 mm vastagságú poliészterfátyol betétes, SBS modifikált bitumenes vastaglemez csapadékvíz elleni szigetelés (600/600 N/5 cm, 30/30 %, -10 C°,  +100 C°), teljes felületén lángolvasztással hegesztve
1 rtg hideg bitumenmáz kellősítés, 0,3-0,5 kg/m2 anyagfelhasználással
16 cm vasbeton födémszerkezet síkra lehúzva, alsó síkon látványbeton minőségben
</t>
  </si>
  <si>
    <t xml:space="preserve">P.19  Főlépcső rétegrendje
4 cm előregyártott fagyálló finombeton lapburkolat (pl. Argomex) csúszásgátolt kivitelben tervező által választott felületi megmunkálással és színnel
1 cm diszperziókötésű, gyorsan kikeményedő, flexibilis, trassz tartalmú, cementbázisú vastagágyazatú kültéri fagyálló kőágyazó habarcs pl. Sopro MDM 888
3  mm  elasztomer hibrid (EHS) technológiájú, csapadékvíz elleni rugalmas bevonat szigetelés (MC-Expert Proof Eco) két rétegben felhordva, a rétegek közé a hajlatokban rendszersaját üvegszövet hordozóréteg Nafuflex Grid 25 NF beépítésével 
20 cm  vasbeton lépcsőfödém bennmaradó zsaluzaton
- - zárt lépcső alatti légtér
</t>
  </si>
  <si>
    <t xml:space="preserve">T4   Főlépcső tetőrétegrendje
3 mm  elasztomer hibrid (EHS) technológiájú, csapadékvíz elleni rugalmas bevonat szigetelés (MC-Expert Proof Eco) két rétegben felhordva, a rétegek közé a hajlatokban rendszersaját üvegszövet hordozóréteg Nafuflex Grid 25 NF beépítésével 
10-13 cm  vasbeton födém, alsó síkon látványbeton minőségben kialakítva
</t>
  </si>
  <si>
    <t xml:space="preserve">F5  Vezérlő és vizes blokk fala
- - meglévő vezérlő földszinti falazata
1 cm felületkiegyenlítő cementsimítás
1 rtg. hideg bitumenmáz kellősítés, 0,3-0,5 kg/m2 anyagfelhasználással
1 rtg. legalább 4 mm vtg. poliészter fátyol hordozórétegű, SBS modifikált bitumenes vastaglemez talajnedvesség elleni falszigetelés, teljes felületen lángolvasztással ragasztva
3 cm EPS hab dilatációs réteg 
20 cm statikailag méretezett monolit vasbeton falazat
</t>
  </si>
  <si>
    <t xml:space="preserve">F4  Homlokzati fal (talajjal takart szakaszon lelátó alatt)
- tömörített talajfeltöltés
20 cm  zsalukő fal
4 cm EPS hab dilatációs réteg 
1 rtg. legalább 4 mm vtg. poliészter fátyol hordozórétegű, SBS modifikált bitumenes vastaglemez talajnedvesség elleni falszigetelés, teljes felületen lángolvasztással ragasztva
1 rtg. hideg bitumenmáz kellősítés, 0,3-0,5 kg/m2 anyagfelhasználással
0,5 cm felületkiegyenlítő cementhabarcs simítás
30 cm hőszigetelő, égetett nútféderes kerámia blokk falazat, Tm hőszigetelő falazóhabarccsal falazva
1,5 cm  beltéri mészvakolat
</t>
  </si>
  <si>
    <t>Simított oldalfalvakolat készítése</t>
  </si>
  <si>
    <t>, Falazatok, álmennyezetek, vakolások</t>
  </si>
  <si>
    <t>Beltéri falak és mennyezetek simítótapaszolása, glettelése</t>
  </si>
  <si>
    <t>Beltéri fal és mennyezetfelületek diszperziós festése 2 rtg-ben</t>
  </si>
  <si>
    <t xml:space="preserve">P.10  Beton térkő burkolat
6 cm  beton térkő burkolat (ágyazatba ragasztva)
3 cm  durvahomok ágyazó réteg
9 mm 136 g/m2 felülettömegű műanyag fátyol szűrőréteggel kasírozott műanyag felületszivárgó lemez, szűrőréteggel fölfelé fordítva (pl.: DÖRKEN-DELTA-TERRAXX
1 rtg.  legalább 4 mm vtg. poliészter fátyol hordozórétegű, SBS modifikált bitumenes vastaglemez talajnedvesség elleni szigetelés, teljes felületen lángolvasztással ragasztva
1 rtg.  hideg bitumenmáz kellősítés, 0,3-0,5 kg/m2 anyagfelhasználással
15 cm  vasalt aljzatbeton (az előtérben 2-2 db Ø150 mm áttöréssel a kavicsrétegbe)
30 cm  95% Trgamma tömörségi fokra tömörített mosott kavicságyazat
1 rtg.  geotextil
- -  termett talaj
</t>
  </si>
  <si>
    <t>Kenhető szigetelések hajlaterősítése</t>
  </si>
  <si>
    <t>Peremdilatációs szalag elhelyezése aljazbetonoknál</t>
  </si>
  <si>
    <t>Beltéri nyílászárók gyártása és helyszíni szerelése konszignáció szerint</t>
  </si>
  <si>
    <t>Homlokzati nyílászárók gyártása és helyszíni szerelése konyszignáció szerint</t>
  </si>
  <si>
    <t>Fal-pillér és oszlopburkolatok készítése kiviteli terv szerinti burkolatkiosztással és burkolatminőséggel (réteges szerkezeteken kívüli felületek)</t>
  </si>
  <si>
    <t>Padlóburkolatok készítése kiviteli terv szerinti burkolatkiosztással és burkolatminőséggel (réteges szerkezeteken kívüli felületek)</t>
  </si>
  <si>
    <t>Szerelőipari munkák utáni helyreállítások (fal-födém-padló)</t>
  </si>
  <si>
    <t>III.3. Öltöző és kiszolgáló épület</t>
  </si>
  <si>
    <t>III.3.1. Építőmesteri munkák</t>
  </si>
  <si>
    <t>III.2.1. Építőmesteri munkák</t>
  </si>
  <si>
    <t>Teherhordó falazat készítése 30 cm vastagságban, vázkerámia falazóelemekből, belső oldalon 1 cm simított vakolat kialakítással</t>
  </si>
  <si>
    <t xml:space="preserve">P.1   Talajon fekvő padló (díszletraktár)
10 cm vasalt, kéregerősített betonpadló, ásványi alapú, nagy kopásállóságú betonfelület keményítővel besimítva (pl. Mapei Mapetop N AR6)
1 rtg. 0,4 mm vastag polietilén fólia, 20 cm átfedéssel lazán fektetve és a 10 mm vastag peremszigeteléssel együtt a függőleges szerkezetekhez rögzítve
5 cm lépésálló expandált polisztirol hab hőszigetelés
1 rtg.  0,2 mm vtg. polietilén fólia jelző-védő réteg, 20 cm átfedéssel, lazán fektetve
1 rtg.  legalább 4 mm vtg. poliészter fátyol hordozórétegű, SBS modifikált bitumenes vastaglemez talajnedvesség elleni szigetelés, teljes felületen lángolvasztással ragasztva
1 rtg.  hideg bitumenmáz kellősítés, 0,3-0,5 kg/m2 anyagfelhasználással
15 cm  vasalt aljzatbeton
30 cm  95% Trgamma tömörségi fokra tömörített mosott kavicságyazat
1 rtg.  geotextil
- -  termett talaj
</t>
  </si>
  <si>
    <t xml:space="preserve">P.2   Általános talajon fekvő padló (kiszolgáló épület - linóleum)
2,5 mm csúszásmentes, legalább „P” kopásállósági csoportba tartozó, hézagmentes kialakítású, legalább Cfl s1 tűzvédelmi osztályba sorolt linóleum padlóburkolat, hajlatlábazattal, diszperziós ragasztóval ragasztva
5 mm   önterülő aljzatkiegyenlítés 3-15 mm rétegvastagsághoz
7 cm   esztrich aljzat fém simítóval lehúzva
1 rtg. 0,4 mm vastag polietilén fólia, 20 cm átfedéssel lazán fektetve és a 10 mm vastag peremszigeteléssel együtt a függőleges szerkezetekhez rögzítve
5 cm lépésálló expandált polisztirol hab hőszigetelés
1 rtg.  0,2 mm vtg. polietilén fólia jelző-védő réteg, 20 cm átfedéssel, lazán fektetve
1 rtg.  legalább 4 mm vtg. poliészter fátyol hordozórétegű, SBS modifikált bitumenes vastaglemez talajnedvesség elleni szigetelés, teljes felületen lángolvasztással ragasztva
1 rtg.  hideg bitumenmáz kellősítés, 0,3-0,5 kg/m2 anyagfelhasználással
15 cm  vasalt aljzatbeton
30 cm  95% Trgamma tömörségi fokra tömörített mosott kavicságyazat
1 rtg.  geotextil
- -  termett talaj
</t>
  </si>
  <si>
    <t xml:space="preserve">P.3   Általános talajon fekvő padló (kiszolgáló épület -vizes helyiség)
1,5 cm csúszásmentes (R11) sajtolt kőkerámia lapburkolat cementkötésű ragasztóba ragasztva, fugaképzés cementkötésű fugázó anyaggal
2 mm rugalmas, fagyálló cement-műanyag bázisú 2 komponensű, üzemivíz elleni bevonat-szigetelés vízszintes-függőleges felületen (3,2 kg/m2)
6 cm   esztrich aljzat fém simítóval lehúzva
1 rtg. 0,4 mm vastag polietilén fólia, 20 cm átfedéssel lazán fektetve és a 10 mm vastag peremszigeteléssel együtt a függőleges szerkezetekhez rögzítve
5 cm lépésálló expandált polisztirol hab hőszigetelés
1 rtg.  legalább 4 mm vtg. poliészter fátyol hordozórétegű, SBS modifikált bitumenes vastaglemez talajnedvesség elleni szigetelés, teljes felületen lángolvasztással ragasztva
1 rtg.  hideg bitumenmáz kellősítés, 0,3-0,5 kg/m2 anyagfelhasználással
15 cm  vasalt aljzatbeton
30 cm  95% Trgamma tömörségi fokra tömörített mosott kavicságyazat
1 rtg.  geotextil
- -  termett talaj
</t>
  </si>
  <si>
    <t xml:space="preserve">P.4   Talajon fekvő padló (díszlet rakodó, emelt színpadi padló)
30 cm  csúszásmentesített, vasalt fagyálló kültéri beton lemez cementkötésű, ásványi alapú, nagy kopásállóságú betonfelület keményítővel besimítva (pl. Mapei Mapetop N AR6) min. 1% lejtésképzésben
20 cm  95% Trgamma tömörségi fokra tömörített mosott kavicságyazat
1 rtg.  geotextil
- -  termett talaj
</t>
  </si>
  <si>
    <t xml:space="preserve">P.5   Talajon fekvő padló (színpad)
1 rtg.  nagytáblás, kültéri színpad padló
20 cm  csúszásmentesített, vasalt fagyálló kültéri beton lemez cementkötésű, ásványi alapú, nagy kopásállóságú betonfelület keményítővel besimítva (pl. Mapei Mapetop N AR6) min. 1% lejtésképzésben
20 cm  95% Trgamma tömörségi fokra tömörített mosott kavicságyazat
1 rtg.  geotextil
- -  termett talaj
</t>
  </si>
  <si>
    <t xml:space="preserve">P.6   Talajon fekvő padló (zenekari árok)
6-8 cm lejtésképző, fagyálló aljzatbeton fém simítóval lehúzva
20 cm  vasalt aljzatbeton
20 cm  95% Trgamma tömörségi fokra tömörített mosott kavicságyazat
1 rtg.  geotextil
- -  termett talaj
</t>
  </si>
  <si>
    <t xml:space="preserve">P.11  Általános közbenső födém (linóleum)
2,5 mm csúszásmentes, legalább „P” kopásállósági csoportba tartozó, hézagmentes kialakítású, legalább Cfl s1 tűzvédelmi osztályba sorolt linóleum padlóburkolat, hajlatlábazattal, diszperziós ragasztóval ragasztva
5 mm   gyors szilárdulású önterülő aljzatkiegyenlítés 3-15 mm rétegvastagsághoz
7 cm   esztrich aljzat fém simítóval lehúzva
1 rtg. 0,4 mm vastag polietilén fólia, 20 cm átfedéssel lazán fektetve és a 10 mm vastag peremszigeteléssel együtt a függőleges szerkezetekhez rögzítve
2+2 cm lépésálló expandált polisztirol hab akusztikai úsztatóréteg
- - statikailag méretezett monolit vasbeton födém
</t>
  </si>
  <si>
    <t xml:space="preserve">P.12  Általános közbenső födém (vizes blokk)
1,5 cm csúszásmentes (R11) sajtolt kőkerámia lapburkolat emelt minőségű cementkötésű fagyálló flexibilis  ragasztóba ragasztva, fugaképzés cementkötésű flexibilis fugázó anyaggal
2 mm rugalmas, fagyálló cement-műanyag bázisú 2 komponensű, üzemivíz elleni bevonat-szigetelés vízszintes-függőleges felületen (3,2 kg/m2)
6 cm   esztrich aljzat fém simítóval lehúzva
1 rtg. 0,4 mm vastag polietilén fólia, 20 cm átfedéssel lazán fektetve és a 10 mm vastag peremszigeteléssel együtt a függőleges szerkezetekhez rögzítve
2+2 cm lépésálló expandált polisztirol hab akusztikai úsztatóréteg
- - statikailag méretezett monolit vasbeton födém
</t>
  </si>
  <si>
    <t xml:space="preserve">P.13  Díszlet raktár osztófödém (linóleum)
2,5 mm csúszásmentes, legalább „P” kopásállósági csoportba tartozó, hézagmentes kialakítású, legalább Cfl s1 tűzvédelmi osztályba sorolt linóleum padlóburkolat, hajlatlábazattal, diszperziós ragasztóval ragasztva
5 mm   gyors szilárdulású önterülő aljzatkiegyenlítés 3-15 mm rétegvastagsághoz
7 cm   esztrich aljzat fém simítóval lehúzva
1 rtg. 0,4 mm vastag polietilén fólia, 20 cm átfedéssel lazán fektetve és a 10 mm vastag peremszigeteléssel együtt a függőleges szerkezetekhez rögzítve
2 cm lépésálló expandált polisztirol hab akusztikai úsztatóréteg
20 cm statikailag méretezett monolit vasbeton födém
</t>
  </si>
  <si>
    <t xml:space="preserve">P.14  Díszlet raktár osztófödém (vizes blokk)
1,5 cm csúszásmentes (R11) sajtolt kőkerámia lapburkolat cementkötésű ragasztóba ragasztva, fugaképzés cementkötésű fugázó anyaggal
2 mm rugalmas, fagyálló cement-műanyag bázisú 2 komponensű, üzemivíz elleni bevonat-szigetelés vízszintes-függőleges felületen (3,2 kg/m2)
2-3 mm szálerősítéses, finomszemcséjű, normál kötésidejű, állékony (tixotróp) betonjavító habarcs (1,7 kg/m2)
6 cm   esztrich aljzat fém simítóval lehúzva
1 rtg. 0,4 mm vastag polietilén fólia, 20 cm átfedéssel lazán fektetve és a 10 mm vastag peremszigeteléssel együtt a függőleges szerkezetekhez rögzítve
2 cm lépésálló expandált polisztirol hab akusztikai úsztatóréteg
20 cm statikailag méretezett monolit vasbeton födém
</t>
  </si>
  <si>
    <t xml:space="preserve">T1   Általános, egyenes rétegrendű tetőfödém
1,5 mm mechanikai rögzítésű, lágyított PVC fólia csapadékvíz elleni szigetelés 80 mm széles átfedésekben 30 mm széles vízhatlan hegesztéssel felületfolytonosítva, (a gyártó által készített rögzítési és szabási terv szerint), a tetőfelülnézeten jelölt helyeken kiegészítő vértezéssel, 40x40x4 –es beton járólap leterheléssel
1 rtg 136 g/m2 felülettömegű, termikusan kötött végtelen polipropylen szálakból álló, nem szőtt, műanyag fátyol szűrőréteg
12-20 cm   ékbevágott, lépésálló lejtésképző expandált polisztirolhab hőszigetelés
1 rtg  4 mm vastag gyorsan hegeszthető, alufólia betétes elasztomer-bitumen párazáró lemez
1 rtg 1 rtg hideg bitumenmáz kellősítés, 0,3-0,5 kg/m2 anyagfelhasználással
23 cm statikailag méretezett monolit vasbeton födém
</t>
  </si>
  <si>
    <t xml:space="preserve">T2   Általános, egyenes rétegrendű tetőfödém
1,5 mm mechanikai rögzítésű, lágyított PVC fólia csapadékvíz elleni szigetelés 80 mm széles átfedésekben 30 mm széles vízhatlan hegesztéssel felületfolytonosítva, (a gyártó által készített rögzítési és szabási terv szerint), a tetőfelülnézeten jelölt helyeken kiegészítő vértezéssel, 40x40x4 –es beton járólap leterheléssel
1 rtg 136 g/m2 felülettömegű, termikusan kötött végtelen polipropylen szálakból álló, nem szőtt, műanyag fátyol szűrőréteg
12-20 cm   ékbevágott, lépésálló lejtésképző expandált polisztirolhab hőszigetelés
1 rtg  4 mm vastag gyorsan hegeszthető, alufólia betétes elasztomer-bitumen párazáró lemez
1 rtg 1 rtg hideg bitumenmáz kellősítés, 0,3-0,5 kg/m2 anyagfelhasználással
20 cm statikailag méretezett monolit vasbeton födém
</t>
  </si>
  <si>
    <t xml:space="preserve">T3   Általános, egyenes rétegrendű, járható terasztető
1,5  cm  csúszásmentes fagyálló préselt gres lapburkolat emelt minőségű flexibilis fagyálló ragasztóban, teljes hátfedettséggel ragasztva, emelt minőségű rugalmas kültéri fugázóval készítve
2  mm  vastag rugalmas, cementbázisú csapadékvíz elleni bevonatszigetelés két rétegben felhordva, hajlatokban és dilatációkban rendszerazonos rugalmas szalagokkal kialakítva
6  cm  kültéri fagyálló, vasalt betonaljzat legfeljebb 3fm-enként dilatálva (150*150*4,2 vashálóval), a dilatációban a vasháló nem mehet át!
1 cm  140 g/m2 műanyag fátyollal kasírozott műanyag dombornyomott felületszivárgó lemez fátylas felülettel fölfelé beépítve
1,5 mm lágyított PVC-P fólia csapadékvíz elleni szigetelés, 80 mm széles átfedésekben 
30 mm széles vízhatlan hegesztéssel felület folytonosítva
1 rtg 140 g/m2 felülettömegű, hőkezelt polipropylen műanyag fátyol elválasztó réteg
13-22 cm  ékbevágott, lépésálló lejtésképző expandált polisztirolhab (N150) hőszigetelés 2% lejtéssel
1 rtg. 4 mm vastag hegeszthető, elasztomer-bitumen párazáró lemez
  + hideg bitumenmáz kellősítés, 0,3-0,5 kg/m2 anyagfelhasználással
- -  statikailag méretezett vasbeton födém
</t>
  </si>
  <si>
    <t xml:space="preserve">F1  Homlokzati fal (lábazati helyen)
2 mm víztaszító, páraáteresztő, lemosható, mechanikailag erősen terhelhető műgyanta kötőanyagú vékonyvakolat, kapart hatású kivitelben, homlokzati terv szerinti színezéssel
3 mm  elasztomer hibrid (EHS) technológiájú, rugalmas lábazati bevonat szigetelés (MC-Expert Proof Eco) két rétegben felhordva, 
0,5 cm felületkiegyenlítő  cementhabarcs simítás
</t>
  </si>
  <si>
    <t xml:space="preserve">F2  Homlokzati fal (általános helyen)
2 mm víztaszító, időjárásálló, magas páraáteresztő képességű, lemosható, szilikongyanta alapú, kapart struktúrájú, ásványi vékonyrétegű fedővakolat
1 rtg tapadást elősegítő, nedvszívás-kiegyenlítő, szerves kötőanyagú, szilikongyanta tartalmú alapozó
1,5 cm kültéri, homlokzati mészvakolat
</t>
  </si>
  <si>
    <t xml:space="preserve">F2* Homlokzati fal (színpad hátsó fala)
7,5 mm Heraklith Tektalan A2 HS75 hangelnyelő burkolat, téglafalhoz alkalmazástechnika szerint rögzítve, gyári impregnált felülettel és festéssel
2 mm víztaszító, időjárásálló, magas páraáteresztő képességű, lemosható, szilikongyanta alapú, kapart struktúrájú, ásványi vékonyrétegű fedővakolat
1 rtg tapadást elősegítő, nedvszívás-kiegyenlítő, szerves kötőanyagú, szilikongyanta tartalmú alapozó
1,5 cm kültéri, homlokzati mészvakolat
</t>
  </si>
  <si>
    <t xml:space="preserve">F3  Homlokzati fal (attika falon)
2 mm víztaszító, időjárásálló, magas páraáteresztő képességű, lemosható, szilikongyanta alapú, kapart struktúrájú, ásványi vékonyrétegű fedővakolat
1 rtg tapadást elősegítő, nedvszívás-kiegyenlítő, szerves kötőanyagú, szilikongyanta tartalmú alapozó
1 rtg cementbázisú poralakú ragasztóba beágyazott 4x4 mm rácsosztású, lúgálló, műanyag bevonatú üvegszövet erősítő háló nagy felületekre, speciálisan az ásványi alapú hőszigetelő vakolatrendszerhez bevizsgálva
5 cm műgyanta kötésű, teljes keresztmetszetében víztaszító, kétrétegű (inhomogén), csupasz, vakolható kőzetgyapot lemez, kiegészítő tárcsás mechanikai rögzítéssel - felületi és éldübelezéssel szerelve
1 rtg cementbázisú, por alakú, páraáteresztő ragasztóhabarcs kőzetgyapot homlokzati lemezek ragasztásához és tapaszolásához a homlokzati hőszigetelő rendszer részeként
15 cm vastag monolit vasbeton fal, tartószerkezeti tervek szerint
0,5 cm felületkiegyenlítő cementsimítás
1 rtg 136 g/m2 felülettömegű, termikusan kötött végtelen polipropylen szálakból álló, nem szőtt, műanyag fátyol aljzatkiegyenlítő réteg teljes felületű oldószeres ragasztással rögzítve
1,5 mm mechanikai rögzítésű, lágyított PVC fólia csapadékvíz elleni szigetelés 100 mm széles átfedésekben 30 mm széles vízhatlan hegesztéssel felületfolytonosítva, teljes felületű oldószeres ragasztással rögzítve
</t>
  </si>
  <si>
    <t>Vasbeton pillérek külső oldali kiegészítő hőszigetelése kiviteli terv szerint, zsaluzással egyidőben kialakítva</t>
  </si>
  <si>
    <t>Lépcsőburkolatok</t>
  </si>
  <si>
    <t>Félmeleg és melegburkolatok lábazatkialakítása</t>
  </si>
  <si>
    <t>III.4. Bádogosszerkezetek</t>
  </si>
  <si>
    <t>fm</t>
  </si>
  <si>
    <t>,Attika bádogozás kialakítása kiviteli terv szerint (alátét és rögzítő szerkezetekkel)</t>
  </si>
  <si>
    <t>,Hajlatok, szegélyek kialakítása kiviteli terv szerint (alátét és rögzítő szerkezetekkel)</t>
  </si>
  <si>
    <t>,Lakatosszerkezet gyártása és szerelése KT-É-31 L01 terv szerint</t>
  </si>
  <si>
    <t>,Lakatosszerkezet gyártása és szerelése KT-É-31 L02 terv szerint</t>
  </si>
  <si>
    <t>,Lakatosszerkezet gyártása és szerelése KT-É-31 L03 terv szerint</t>
  </si>
  <si>
    <t>,Lakatosszerkezet gyártása és szerelése KT-É-31 L04 terv szerint</t>
  </si>
  <si>
    <t>,Lakatosszerkezet gyártása és szerelése KT-É-31 L05 terv szerint</t>
  </si>
  <si>
    <t>,Lakatosszerkezet gyártása és szerelése KT-É-31 L06 terv szerint</t>
  </si>
  <si>
    <t>,Lakatosszerkezet gyártása és szerelése KT-É-31 L07 terv szerint</t>
  </si>
  <si>
    <t>,Lakatosszerkezet gyártása és szerelése KT-É-31 L08 terv szerint</t>
  </si>
  <si>
    <t>,Lakatosszerkezet gyártása és szerelése KT-É-31 L09 terv szerint</t>
  </si>
  <si>
    <t>,Lakatosszerkezet gyártása és szerelése KT-É-31 L10 terv szerint</t>
  </si>
  <si>
    <t>,Lakatosszerkezet gyártása és szerelése KT-É-31 L11 terv szerint</t>
  </si>
  <si>
    <t>,Lakatosszerkezet gyártása és szerelése KT-É-31 L12 terv szerint</t>
  </si>
  <si>
    <t>,Lakatosszerkezet gyártása és szerelése KT-É-31 L13 terv szerint</t>
  </si>
  <si>
    <t>,Lakatosszerkezet gyártása és szerelése KT-É-31 L17 terv szerint</t>
  </si>
  <si>
    <t>,Lakatosszerkezet gyártása és szerelése KT-É-31 L20 terv szerint</t>
  </si>
  <si>
    <t>,Lakatosszerkezet gyártása és szerelése KT-É-31 L21 terv szerint</t>
  </si>
  <si>
    <t>,Lakatosszerkezet gyártása és szerelése KT-É-31 L23 terv szerint</t>
  </si>
  <si>
    <t>III.5. Lakatos-és egyedi szerkezetek</t>
  </si>
  <si>
    <t xml:space="preserve"> </t>
  </si>
  <si>
    <t>,Egyedi szerkezet gyártása és szerelése KT-É-31 L22 terv szerint, valamint védőcsövezés építése földmunkával kompletten</t>
  </si>
  <si>
    <t>III.6 Állványozások</t>
  </si>
  <si>
    <t>, Homlokzati állványozás készítése</t>
  </si>
  <si>
    <t>II.6 Állványozások</t>
  </si>
  <si>
    <t>,Homlokzati állványozások készítése</t>
  </si>
  <si>
    <t>III.7.Egyéb létesítmények</t>
  </si>
  <si>
    <t>, Szökőkút átalakítása</t>
  </si>
  <si>
    <t>Aljzatbetonozás</t>
  </si>
  <si>
    <t>Műagyanta anyagú medenceburkolat készítése kiviteli terv szerinti kialakításban</t>
  </si>
  <si>
    <t>Medencefej kialakítása beton szerkezetből zsaluzási munkákkal együtt, középső vízköpő elbontásával</t>
  </si>
  <si>
    <t>,Ablakpárkányok kialakítása kiviteli terv szerint (alátét és rögzítő szerkezetekkel)</t>
  </si>
  <si>
    <t>III.8. Takarítás</t>
  </si>
  <si>
    <t>Új épület és létesítmény pipere takarítás</t>
  </si>
  <si>
    <t>II.Takarítás</t>
  </si>
  <si>
    <t>I.10. Építési és bontási hulladékok elszállítása és hulladékkezelési költségek</t>
  </si>
  <si>
    <t>Komplett bontással és felújítással érintett épületek és létesítmények épületgépészeti rendszereinek bontása</t>
  </si>
  <si>
    <t>Komplett bontással és felújítással érintett épületek és létesítmények épületvillamossági rendszereinek bontása</t>
  </si>
  <si>
    <t>I.9 Szerelőipari bontások</t>
  </si>
  <si>
    <t>Nyíregyháza, Szabadtéri Színház rekonstrukció</t>
  </si>
  <si>
    <t>Összesen</t>
  </si>
  <si>
    <t>anyag (nettó HUF)</t>
  </si>
  <si>
    <t>díj(nettó HUF)</t>
  </si>
  <si>
    <t>Anyag+díj</t>
  </si>
  <si>
    <t>A./Építőmesteri és szakipari munkák</t>
  </si>
  <si>
    <t>Költségvetési kiírás összesítő</t>
  </si>
  <si>
    <t>B,/Tartószerkezet</t>
  </si>
  <si>
    <t>C./ Épületgépészet</t>
  </si>
  <si>
    <t>,Nézőtér felől nyílásbontás tehehordó falazatban áthidaló elhelyezéssel ( statikailag méretezett áthidaló acélgerenda), a meglévő ablaknyílás szükséges mértékű visszafalazásával,káva kőműves helyreállítással</t>
  </si>
  <si>
    <t>,Padlóburkolatok készítése kiviteli terv szerinti burkolatkiosztással és burkolatminőséggel(hidegburkolat)</t>
  </si>
  <si>
    <t>,Padlóburkolatok készítése kiviteli terv szerinti burkolatkiosztással és burkolatminőséggel(melegburkolat)</t>
  </si>
  <si>
    <t>I.1. Öltöző és melléképületek bontása</t>
  </si>
  <si>
    <t>,Meglévő hagyományos szerkezetű öltöző  és melléképület komplett törmelékre bontása, az épület alapozási és padlószerkezeteinek terepszint alá 30 cm-rel történő visszabontásával, az épület helyének durva tereprendezéssel történő felhagyásával (padlórétegződés átlagos vastagság 25 cm, födémrétegződés átlagos vastagság 30 cm)</t>
  </si>
  <si>
    <t>,Meglévő vasbeton szerkezetű, faburkolatú színpad és világítási acél rácsostartók komplett törmelékre bontása, alap és ágyazati réteggekkel együtt (terméskő melvéddel együtt), terepszint alá 30 cm-rel történő visszabontással, a színpad helyének durva tereprendezéssel történő felhagyásával  ( vb lemez  átlagos vastagság 20 cm, ágyazat átlagos vastagság 30 cm, terméskő mellvédek átlagosan 50 cm vastagságban)</t>
  </si>
  <si>
    <t>,Meglévő nézőtéri zsöllyék és vasbeton szerkezetű nézőtéri padlólemez komplett törmelékre bontása, ágyazati rétegekkel együtt, terepszint alá 30 cm-rel történő visszabontással, a nézőtér helyének durva tereprendezéássel történő felhagyásával ( vb lemez  átlagos vastagság 20 cm, ágyazat átlagos vastagság 30 cm)</t>
  </si>
  <si>
    <t>I.6. Telken belüli beton és aszfalt burkolatok bontása</t>
  </si>
  <si>
    <t>I.8. Gépészeti aknák visszabontása</t>
  </si>
  <si>
    <t>,Meglévő keleti oldali pénztár épülett mellett lévő használaton kívűli vízgépészeti vasbeton akna és szökőkút előtti vasbeton akna visszabontása a terepszint alá 30 cm-rel (az akna eltömedékelendő az ingatlanon bontásból kikerülő szennyezésmentes földanyagokkal, átlagos födémvastagság 20 cm, átlagos falvastagság 30 cm)</t>
  </si>
  <si>
    <t>,Az ingatlanon meglévő egyéb, épületekhez nem tartozó, környezetrendezési munkával nem érintett felületeken lévő beton és aszfalt burkolatok komplett törmelékre bontása,a bontási utáni durva tereprendezéssel (átlagos aszfaltfastagság: 8 cm, átlagos ágyazatvastagság: 30 cm)</t>
  </si>
  <si>
    <t>, Új nyílászárók gyártása és szerelése kiviteli terv szerint káva és párkányhelyreállítással</t>
  </si>
  <si>
    <t>II.1.8. Lakatosszerkezetek</t>
  </si>
  <si>
    <t>II.1.9. Meglévő aljzatok kiegyenlítése önterülő ajzatkiegyenlítővel, 15 mm-es átlagos vastagságban (pl: Padlopon önterülő aljzatkiegyenlítő), előzetesen a felület portalanításával és tapadóhíd (pl.: Mapei Eco Prim) felhordással</t>
  </si>
  <si>
    <t>II.1.10.Padlóburkolatok készítése kiviteli terv szerinti burkolatkiosztással és burkolatminőséggel</t>
  </si>
  <si>
    <t>II.1.11. Szerelőipari munkák utáni helyreállítások (fal-födém-padló)</t>
  </si>
  <si>
    <t>II.2.8. Lakatosszerkezetek</t>
  </si>
  <si>
    <t>II.2.9 Meglévő aljzatok kiegyenlítése önterülő ajzatkiegyenlítővel, 15 mm-es átlagos vastagságban (pl: Padlopon önterülő aljzatkiegyenlítő), előzetesen a felület portalanításával és tapadóhíd (pl.: Mapei Eco Prim) felhordással</t>
  </si>
  <si>
    <t>II.2.10.Padlóburkolatok készítése kiviteli terv szerinti burkolatkiosztással és burkolatminőséggel</t>
  </si>
  <si>
    <t>II.2.11. Szerelőipari munkák utáni helyreállítások (fal-födém-padló)</t>
  </si>
  <si>
    <t>II.3.7. Meglévő aljzatok kiegyenlítése önterülő ajzatkiegyenlítővel, 15 mm-es átlagos vastagságban (pl: Padlopon önterülő aljzatkiegyenlítő), előzetesen a felület portalanításával és tapadóhíd (pl.: Mapei Eco Prim) felhordással</t>
  </si>
  <si>
    <t>II.3.9. Szerelőipari munkák utáni helyreállítások (fal-födém-padló)</t>
  </si>
  <si>
    <t>II.4.7. Meglévő aljzatok kiegyenlítése önterülő ajzatkiegyenlítővel, 15 mm-es átlagos vastagságban (pl: Padlopon önterülő aljzatkiegyenlítő), előzetesen a felület portalanításával és tapadóhíd (pl.: Mapei Eco Prim) felhordással</t>
  </si>
  <si>
    <t>II.4.9. Szerelőipari munkák utáni helyreállítások (fal-födém-padló)</t>
  </si>
  <si>
    <t>II.4.8.Padló és falburkolatok készítése kiviteli terv szerinti burkolatkiosztással és burkolatminőséggel</t>
  </si>
  <si>
    <t>II.3.8.Padlóburkolatok és falburkolatok készítése kiviteli terv szerinti burkolatkiosztással és burkolatminőséggel</t>
  </si>
  <si>
    <t>,Lakatosszerkezet gyártása és szerelése KT-É-31 L15 terv szerint (az acélszerkezet a tartószerkezeti költségvetésben kiírva)</t>
  </si>
  <si>
    <t>Bevonatos háló elhelyezése, feszítőpászmákra, növényfuttatás részére</t>
  </si>
  <si>
    <t>E./ Gyengeáram</t>
  </si>
  <si>
    <t>D./ Épületvillamosság (erősáram)</t>
  </si>
  <si>
    <t>F./ Út-, közműépítés</t>
  </si>
  <si>
    <t>G./ Környezetrendezés</t>
  </si>
  <si>
    <t>I./ Színháztechnika (gépészet)</t>
  </si>
  <si>
    <t>Földvisszatöltés , réteges tömörítéssel, Nézőtér, Színpad és Díszletraktár földszinti padozatok alatt</t>
  </si>
  <si>
    <t>Hidegburkolatok lábazatkialakítása</t>
  </si>
  <si>
    <t>Név : Nyíregyháza, Szabadtéri Színpad</t>
  </si>
  <si>
    <t xml:space="preserve">                                       </t>
  </si>
  <si>
    <t xml:space="preserve"> Kelt:      2017. április</t>
  </si>
  <si>
    <t xml:space="preserve"> Készítette   : Kácsor István          </t>
  </si>
  <si>
    <t xml:space="preserve">                                                                              </t>
  </si>
  <si>
    <t xml:space="preserve">Készült:                                                                      </t>
  </si>
  <si>
    <t>Költségvetés főösszesítő</t>
  </si>
  <si>
    <t>Megnevezés</t>
  </si>
  <si>
    <t>Anyagköltség</t>
  </si>
  <si>
    <t>Díjköltség</t>
  </si>
  <si>
    <t>1. Építmény közvetlen költségei</t>
  </si>
  <si>
    <t>1.1 Közvetlen önköltség összesen</t>
  </si>
  <si>
    <t>2.1 ÁFA vetítési alap</t>
  </si>
  <si>
    <t>2.2 Áfa</t>
  </si>
  <si>
    <t>3.  A munka ára</t>
  </si>
  <si>
    <t>Aláírás</t>
  </si>
  <si>
    <t>Munkanem megnevezése</t>
  </si>
  <si>
    <t>Anyag összege</t>
  </si>
  <si>
    <t>Díj összege</t>
  </si>
  <si>
    <t>Földmunka alapozáshoz</t>
  </si>
  <si>
    <t>Alapozás</t>
  </si>
  <si>
    <t>Zsaluzás</t>
  </si>
  <si>
    <t>Helyszíni beton</t>
  </si>
  <si>
    <t>Előregyártott szerkezetek</t>
  </si>
  <si>
    <t>Acélszerkezetek</t>
  </si>
  <si>
    <t>Összesen:</t>
  </si>
  <si>
    <t>Ssz.</t>
  </si>
  <si>
    <t>Tétel szövege</t>
  </si>
  <si>
    <t>Menny.</t>
  </si>
  <si>
    <t>Egység</t>
  </si>
  <si>
    <t>Anyag egységár</t>
  </si>
  <si>
    <t>Díj egységre</t>
  </si>
  <si>
    <t>Anyag összesen</t>
  </si>
  <si>
    <t>Díj összesen</t>
  </si>
  <si>
    <t>Munkaárok földkiemelése talpgerendához</t>
  </si>
  <si>
    <t xml:space="preserve">m3     </t>
  </si>
  <si>
    <t>Munkanem összesen:</t>
  </si>
  <si>
    <t>Vasbeton talpkoszorú C30/37 - XC2-XA1-16/F3  betonból szivattyús technológiával</t>
  </si>
  <si>
    <t>Cölöp fejtömb C30/37-XA-1-XC2-16/F3</t>
  </si>
  <si>
    <t>Oszlopzsaluzás, állandó keresztmetszetű, négyszögű, szerelt táblás zsaluzattal, kézzel mozgatva, kitámasztással, 60 cm oldalméretig</t>
  </si>
  <si>
    <t xml:space="preserve">m2     </t>
  </si>
  <si>
    <t>Gerendazsaluzás, 20-60 cm oldalmagasság között, fa zsaluzattal, alátámasztó állvánnyal, födémzsaluzattól függetlenül készítve, 3 m magasságig</t>
  </si>
  <si>
    <t>Koszorú zsaluzása</t>
  </si>
  <si>
    <t>Vasbeton lemez zsaluzás</t>
  </si>
  <si>
    <t>vb attika zsaluzása</t>
  </si>
  <si>
    <t>vb fal zsaluzása</t>
  </si>
  <si>
    <t>Lépcsőkar zsaluzása</t>
  </si>
  <si>
    <t>Lépcsőfok zsaluzása</t>
  </si>
  <si>
    <t>Lépcsőpihenő zsaluzása</t>
  </si>
  <si>
    <t>Betonacél helyszíni szerelése  függőleges vagy vízszintes tartószerkezetbe, bordás betonacélból,  B500  8 mm</t>
  </si>
  <si>
    <t>kg</t>
  </si>
  <si>
    <t>Betonacél helyszíni szerelése  függőleges vagy vízszintes tartószerkezetbe, bordás betonacélból,  B500  10 mm</t>
  </si>
  <si>
    <t>Betonacél helyszíni szerelése  függőleges vagy vízszintes tartószerkezetbe, bordás betonacélból,  B500  12 mm</t>
  </si>
  <si>
    <t>Betonacél helyszíni szerelése  függőleges vagy vízszintes tartószerkezetbe, bordás betonacélból,  B500  16 mm</t>
  </si>
  <si>
    <t>Betonacél helyszíni szerelése  függőleges vagy vízszintes tartószerkezetbe, bordás betonacélból,  B500  20 mm</t>
  </si>
  <si>
    <t>Betonacél helyszíni szerelése  függőleges vagy vízszintes tartószerkezetbe, bordás betonacélból,  B500  25 mm</t>
  </si>
  <si>
    <t>Oszlop, pillér készítése, vasbetonból, C25/30-XC1-16-F3 betonból szivattyús technológiával</t>
  </si>
  <si>
    <t>Gerenda készítése, vasbetonból, C25/30-XC1-16-F3 betonból szivattyús technológiával</t>
  </si>
  <si>
    <t>Koszorú készítése, vasbetonból, C25/30-XC1-16-F3 betonból szivattyús technológiával</t>
  </si>
  <si>
    <t>Lépcső készítése, vasbetonból, C25/30-XC1-16-F3 betonból szivattyús technológiával</t>
  </si>
  <si>
    <t>vasbeton lemez készítése C25/30-XC1-16-F3</t>
  </si>
  <si>
    <t>vasbeton attika készítése C25/30-XC1-16-F3</t>
  </si>
  <si>
    <t>vasbeton fal készítése C30/37-XA1-XC-16-F3</t>
  </si>
  <si>
    <t>PTA-S-125</t>
  </si>
  <si>
    <t xml:space="preserve">db     </t>
  </si>
  <si>
    <t>PTA-S-150</t>
  </si>
  <si>
    <t>Acélhuzalos növényfuttatás</t>
  </si>
  <si>
    <t>Akusztikai panelek</t>
  </si>
  <si>
    <t>Alapszerelvények</t>
  </si>
  <si>
    <t>Elsődleges szerkezetek</t>
  </si>
  <si>
    <t>Acél kiváltások</t>
  </si>
  <si>
    <t>A3 Új épület és létesítmény</t>
  </si>
  <si>
    <t>A2 Felújítási munkák</t>
  </si>
  <si>
    <t>A1 Komplett bontások</t>
  </si>
  <si>
    <t>B1 Acél és vasbeton szerkezetek</t>
  </si>
  <si>
    <t>B2 Nézőtér vasbeton szerkezetei</t>
  </si>
  <si>
    <t>C1 Fűtés-hűtésszerelés</t>
  </si>
  <si>
    <t>C2 Szellőzés szerelés</t>
  </si>
  <si>
    <t>C3 Víz-csatorna szerelés</t>
  </si>
  <si>
    <t>H./ Színháztechnika (nézőtéri és munkavilágítás)</t>
  </si>
  <si>
    <t>J./ Vízgépészet</t>
  </si>
  <si>
    <t>K./Beépített bútorzat</t>
  </si>
  <si>
    <t>Cölöpalapozás f80-4.50 (2,3 m3/db)</t>
  </si>
  <si>
    <t>Cölöpalapozás f60-4.50 (1,3 m3/db)</t>
  </si>
  <si>
    <t>Cölöpalapozás f60-3.50 (1,0 m3/db)</t>
  </si>
  <si>
    <t>SZABADTÉRI SZÍNPAD REKONSTRUKCIÓJA</t>
  </si>
  <si>
    <t>4400 NYÍREGYHÁZA, BENCZÚR TÉR  Hrsz.: 6177/1</t>
  </si>
  <si>
    <t>Költségvetés kiírás, Tartószerkezet</t>
  </si>
  <si>
    <t>sor</t>
  </si>
  <si>
    <t>munka</t>
  </si>
  <si>
    <t>mennyiség</t>
  </si>
  <si>
    <t>me</t>
  </si>
  <si>
    <t>anyag egységár</t>
  </si>
  <si>
    <t>díj egységár</t>
  </si>
  <si>
    <t>1.</t>
  </si>
  <si>
    <t>Alapozási munkák</t>
  </si>
  <si>
    <t>1.1</t>
  </si>
  <si>
    <t>Alapozások földmunkája</t>
  </si>
  <si>
    <t>Földkiemelés</t>
  </si>
  <si>
    <t>Tömörített tükör készítése, kmin=60MN/m2/m</t>
  </si>
  <si>
    <t>Szerelőbeton készítése 5 cm vastagságban C6/8-16-F2 min. betonból</t>
  </si>
  <si>
    <t>Földvisszatöltés</t>
  </si>
  <si>
    <t>1.2</t>
  </si>
  <si>
    <t>Alapozások helyszíni beton és vasbeton munkái</t>
  </si>
  <si>
    <t>Vasbeton alaplemez készítése aknához C30/37-XC2-16-F2 min. betonból v=20 cm vastagságban</t>
  </si>
  <si>
    <t>Vasbeton fal készítése aknához C30/37-XC2-16-F2 min. betonból  v=15 cm vastagsággal</t>
  </si>
  <si>
    <t>Oldalzsaluzat készítése vasbeton alaplemezhez</t>
  </si>
  <si>
    <t>Falzsaluzat készítése kétoldali sík felülettel</t>
  </si>
  <si>
    <t xml:space="preserve">Monolit vasbeton szerkezetek betonacél szerelése alapozáshoz, B500B min. </t>
  </si>
  <si>
    <t>t</t>
  </si>
  <si>
    <t>2.</t>
  </si>
  <si>
    <t>Szerkezetépítési munkák</t>
  </si>
  <si>
    <t>2.1</t>
  </si>
  <si>
    <t>Monolit vasbeton szerkezetek</t>
  </si>
  <si>
    <t xml:space="preserve">Monolit vasbeton szerkezetek betonacél szerelése felszerkezethez, B500B min. </t>
  </si>
  <si>
    <t xml:space="preserve">Vasbeton pillér készítése C30/37-XC2-16-F2 min. betonból, négyszög keresztmetszettel </t>
  </si>
  <si>
    <t>Pillérzsaluzat készítése négyszög keresztmetszettel</t>
  </si>
  <si>
    <t>Vasbeton fal készítése C30/37-XC2-16-F2 min. betonból  v=15, 20 és 30 cm vastagsággal</t>
  </si>
  <si>
    <t>Vasbeton gerenda készítése C30/37-XC2-16-F2 min. betonból 20/40 cm keresztmetszettel</t>
  </si>
  <si>
    <t>Vasbeton gerenda zsaluzatának készítése</t>
  </si>
  <si>
    <t>Sík vasbeton lemez készítése C30/37-XC2-16-F2 min. betonból v=13 cm vastagsággal</t>
  </si>
  <si>
    <t>Lemezzsaluzat készítése síklemezhez, alátámasztó állvánnyal  4.50 m-ig</t>
  </si>
  <si>
    <t>Sík vasbeton lemez készítése lejtésben C30/37-xc2-16-F2 min. betonból v=16 cm vastagsággal</t>
  </si>
  <si>
    <t>Lemezzsaluzat készítése lejtős síklemezhez, alátámasztó állvánnyal  4.50 m-ig</t>
  </si>
  <si>
    <t>Vasbeton lemez készítése lejtésben, felül lépcsős kialakítással C30/37-XC2-16-F2 min. betonból v=10 cm+lépcsőfok vastagsággal</t>
  </si>
  <si>
    <t>Vasbeton lemez készítése lejtésben, felül lépcsős kialakítással C30/37-XC2-16-F2 min. betonból v=20 cm+lépcsőfok vastagsággal</t>
  </si>
  <si>
    <t>Vasbeton lemez készítése lejtésben, felül lépcsős kialakítással C30/37-XC2-16-F2 min. betonból v=25 cm+lépcsőfok vastagsággal</t>
  </si>
  <si>
    <t>Nézőtér lépcsőzésének függőleges zsaluzata</t>
  </si>
  <si>
    <t>Egyeneskarú vasbeton lépcső készítése C30/37-XC2-16-F2 min. betonból</t>
  </si>
  <si>
    <t>Egyenes karú lépcsőhöz zsaluzat készítése,  4.50  m-ig, alátámasztó állvánnyal</t>
  </si>
  <si>
    <t>Födémperem zsaluzata</t>
  </si>
  <si>
    <r>
      <t>m</t>
    </r>
    <r>
      <rPr>
        <vertAlign val="superscript"/>
        <sz val="10"/>
        <rFont val="RomanD"/>
        <charset val="238"/>
      </rPr>
      <t>3</t>
    </r>
  </si>
  <si>
    <r>
      <t>m</t>
    </r>
    <r>
      <rPr>
        <vertAlign val="superscript"/>
        <sz val="10"/>
        <rFont val="RomanD"/>
        <charset val="238"/>
      </rPr>
      <t>2</t>
    </r>
  </si>
  <si>
    <t>Nézőtér vasbeton szerkezetek</t>
  </si>
  <si>
    <t xml:space="preserve">A munka leírása:                       </t>
  </si>
  <si>
    <t xml:space="preserve">SZABADTÉRI SZÍNPAD REKONSTRUKCIÓJA                                            </t>
  </si>
  <si>
    <t xml:space="preserve">4400 NYÍREGYHÁZA, BENCZÚR TÉR, HRSZ.: 6177/1                                  </t>
  </si>
  <si>
    <t xml:space="preserve">Készült:Villanyszerelési munkáira                                             </t>
  </si>
  <si>
    <t>Irtás, föld- és sziklamunka</t>
  </si>
  <si>
    <t>Elektromosenergia-ellátás, villanyszerelés</t>
  </si>
  <si>
    <t>Villanyszerelés földmunkája; visszatöltéssel, döngöléssel, I-IV. oszt. talajban, kábelárok földmunkája 0,70 m mélységig, 0,40 m szélességig</t>
  </si>
  <si>
    <t>Vezetékek, kábelek és szerelvények bontása; védőcső leszerelése műanyag csőből, falhoronyból</t>
  </si>
  <si>
    <t>Vezetékek, kábelek és szerelvények bontása; védőcső leszerelése műanyag csőből, tartószerkezetről</t>
  </si>
  <si>
    <t>Vezetékek, kábelek és szerelvények bontása; vörösréz vagy alumínium vezeték leszerelése védőcsőből kihúzva, 10 mm2-ig</t>
  </si>
  <si>
    <t>Vezetékek, kábelek és szerelvények bontása; vörösréz vagy alumínium vezeték leszerelése védőcsőből kihúzva, 11-120 mm2</t>
  </si>
  <si>
    <t>Vezetékek, kábelek és szerelvények bontása; vörösréz vagy alumínium vezeték leszerelése védőcsőből kihúzva, 121-240 mm2</t>
  </si>
  <si>
    <t>Vezetékek, kábelek és szerelvények bontása; áramköri elosztók, fogyasztásmérő szekrények</t>
  </si>
  <si>
    <t>Vezetékek, kábelek és szerelvények bontása; kapcsolók, csatlakozó aljzatok, falifoglalatok, csengők, reduktorok, erős- vagy gyengeáramú nyomók, termosztátok, lépcsőházi automaták, jelzők leszerelése</t>
  </si>
  <si>
    <t>Vezetékek, kábelek és szerelvények bontása; mindennemű fényforrás és lámpatest leszerelése</t>
  </si>
  <si>
    <t>Merev, simafalú műanyag védőcső elhelyezése, elágazó dobozokkal, előre elkészített falhoronyba, vékonyfalú kivitelben, gyenge mechanikai igénybevételre, Névleges méret: 11-16 mm HYDRO-THERM Mü II. vékonyfalú védőcső, 16 mm, Kód: MU-II 16</t>
  </si>
  <si>
    <t>Merev, simafalú műanyag védőcső elhelyezése, elágazó dobozokkal, előre elkészített falhoronyba, vékonyfalú kivitelben, gyenge mechanikai igénybevételre, Névleges méret: 20-32 mm HYDRO-THERM Mü II. vékonyfalú védőcső, 20 mm, Kód: MU-II 20</t>
  </si>
  <si>
    <t>Merev, simafalú műanyag védőcső elhelyezése, elágazó dobozokkal, előre elkészített falhoronyba, vékonyfalú kivitelben, gyenge mechanikai igénybevételre, Névleges méret: 20-32 mm HYDRO-THERM Mü II. vékonyfalú védőcső, 32 mm, Kód: MU-II 32</t>
  </si>
  <si>
    <t>Merev, simafalú műanyag védőcső elhelyezése, elágazó dobozokkal, falon kívül, előre elkészített tartó szerkezetre szerelve, vastag, simafalú kivitelben, nehéz mechanikai igénybevételre, Névleges méret: 9-16 mm HYDRO-THERM beltéri Mü I. vastagfalú, merev</t>
  </si>
  <si>
    <t>műanyag szürke védőcső 16 mm, Kód: MU-I 16</t>
  </si>
  <si>
    <t xml:space="preserve">Merev, simafalú műanyag védőcső elhelyezése, elágazó dobozokkal, falon kívül, előre elkészített tartó szerkezetre szerelve, vastag, simafalú kivitelben, nehéz mechanikai igénybevételre, Névleges méret: 21-29 mm HYDRO-THERM beltéri Mü I. vastagfalú, merev </t>
  </si>
  <si>
    <t>műanyag szürke védőcső 21 mm, Kód: MU-I 21</t>
  </si>
  <si>
    <t>műanyag szürke védőcső 29 mm, Kód: MU-I 29</t>
  </si>
  <si>
    <t xml:space="preserve">Merev, simafalú műanyag védőcső elhelyezése, elágazó dobozokkal, falon kívül, előre elkészített tartó szerkezetre szerelve, vastag, simafalú kivitelben, nehéz mechanikai igénybevételre, Névleges méret: 36-48 mm HYDRO-THERM beltéri Mü I. vastagfalú, merev </t>
  </si>
  <si>
    <t>műanyag szürke védőcső 36 mm, Kód: MU-I 36</t>
  </si>
  <si>
    <t>Kábeltálca elhelyezése, tartószerkezet nélkül, bármely szélességben, idomok nélkül, száraz belsőtéri használatra, falra rögzítve, szélesség: 200 mm-ig, oldalmagasság: 60 mm OBO RKSM 610 kábeltálca perforált 0,75 mm, 60x100 mm, FS szalaghorganyzott,</t>
  </si>
  <si>
    <t>Cikkszám: 6047611</t>
  </si>
  <si>
    <t>Kábeltálca elhelyezése, tartószerkezet nélkül, bármely szélességben, idomok nélkül, külsőtéri használatra (nedves) korrózió veszélyes, ipari környezetbe, falra rögzítve, szélesség: 200 mm-ig, oldalmagasság: 60 mm KOPOS KZI 60x100 kábeltálca perforált 1</t>
  </si>
  <si>
    <t>mm, 60x100 mm, tűzihorganyzott, Cikkszám: KZI 60x100x1.00 F</t>
  </si>
  <si>
    <t>Összeépíthető világítási  és telekommunikációs szerelvények elemei; Kapcsoló/nyomó betét elhelyezése(műanyag borítóelemek nélkül) egypólusú Siemens DELTA 1P nyomó betét, Csz.:5TD2120</t>
  </si>
  <si>
    <t>Összeépíthető világítási  és telekommunikációs szerelvények elemei; Kapcsoló/nyomó betét elhelyezése(műanyag borítóelemek nélkül) kétpólusú Siemens DELTA 2P kapcsoló betét, Csz.:5TA2112</t>
  </si>
  <si>
    <t>Összeépíthető világítási  és telekommunikációs szerelvények elemei; Kapcsoló/nyomó betét elhelyezése(műanyag borítóelemek nélkül) alternatív (váltó) Siemens DELTA váltó kapcsoló betét, Csz.:5TA2156</t>
  </si>
  <si>
    <t>Összeépíthető világítási  és telekommunikációs szerelvények elemei; Csatlakozóaljzat (dugaszolóaljzat) elhelyezése, földelt, egyes Siemens DELTA I-SYSTEM 2P+F dugalj, titánfehér, Csz.:5UB1511</t>
  </si>
  <si>
    <t>Összeépíthető világítási  és telekommunikációs szerelvények elemei; Csatlakozóaljzat (dugaszolóaljzat) elhelyezése, földelt, egyes Siemens DELTA I-SYSTEM 2P+F dugalj csapófedelesf, titánfehérf, Csz.:5UB1917</t>
  </si>
  <si>
    <t>Egyéb kézi működtetésű terheléskapcsoló elhelyezése, műanyag tokozással, 63 A-ig, 2 pólusú GANZ KK KKM0-20-6001 2 pólusú, 0-1 állású be-ki kapcsoló</t>
  </si>
  <si>
    <t>Egyéb kézi működtetésű terheléskapcsoló elhelyezése, műanyag tokozással, 63 A-ig, 3 pólusú GANZ KK KKM0-20-9002 3 pólusú, 0-1 állású be-ki kapcsoló</t>
  </si>
  <si>
    <t>Áramköri elosztók elhelyezése falon kívüli kivitelben, kalapsínes szerelőlappal, földsínnel, max. 400A ig kompletten FE jelű elosztó</t>
  </si>
  <si>
    <t>Áramköri elosztók elhelyezése falon kívüli kivitelben, kalapsínes szerelőlappal, földsínnel, max. 100A ig kompletten E jelű elosztó</t>
  </si>
  <si>
    <t>Áramköri elosztók elhelyezése falon kívüli kivitelben, kalapsínes szerelőlappal, földsínnel, max. 100A ig kompletten R jelű elosztó</t>
  </si>
  <si>
    <t>Áramköri elosztók elhelyezése falon kívüli kivitelben, kalapsínes szerelőlappal, földsínnel, max. 100A ig kompletten F jelű elosztó</t>
  </si>
  <si>
    <t>Áramköri elosztók elhelyezése falon kívüli kivitelben, kalapsínes szerelőlappal, földsínnel, max. 100A ig kompletten B1, B1 jelű elosztó</t>
  </si>
  <si>
    <t>Áramköri elosztók elhelyezése falon kívüli kivitelben, kalapsínes szerelőlappal, földsínnel, max. 100A ig kompletten P1, P2 jelű elosztó</t>
  </si>
  <si>
    <t>Meglévő mérőhely felújítása kompletten utólagos felmérés alapján ELŐIRÁNYZAT jelenleg (3x200A) tervezett (3x250A)</t>
  </si>
  <si>
    <t>Tokozott elosztóberendezések, műanyag tokozatokelhelyezése, IP 54, IP 65 védettséggel, hangtechnia részére kijelölt helyen</t>
  </si>
  <si>
    <t>Felületre szerelt lámpatest elhelyezése előre elkészített tartószerkezetre, zárt, LED-es kivitelben L12 jelű lépcsőkorlát alján világító lámpatest rendszer kopletten</t>
  </si>
  <si>
    <t>Villamos háztartási készülékek bekötés kompletten ventillátor</t>
  </si>
  <si>
    <t>Villamos háztartási készülékek bekötés kompletten bojler, átfolyós vizmelegítő</t>
  </si>
  <si>
    <t>Villamos háztartási készülékek bekötés kompletten fűtőtest</t>
  </si>
  <si>
    <t>Villamos háztartási készülékek bekötés kompletten szennyvíz átemelő sziv</t>
  </si>
  <si>
    <t>Villamos  készülékek bekötés kompletten Mozg. WC ber. hang fény kompletten</t>
  </si>
  <si>
    <t>Villám- és érintésvédelmi hálózat tartozékainak szerelése, bádogszegély, esőcsatorna bekötése OBO ereszcsatorna bekötő bilincs, minden peremvastagsághoz, 8/10 mm köracélhoz, R.sz.: 5316014</t>
  </si>
  <si>
    <t>Villám- és érintésvédelmi hálózat tartozékainak szerelése, földelő rúd vagy cső, 4 m hosszúságig OBO keresztföldelő, 3 m hosszú, 50x50 mm, köracél csatlakozóval, R.sz.: 5003040 és 5304105</t>
  </si>
  <si>
    <t>Villám- és érintésvédelmi hálózat tartozékainak szerelése, mérési hely kialakítása (vizsgáló összekötő) OBO vizsgáló összekötő, 4 csavaros, 8/10-es köracélhoz, R.sz.: 5328209</t>
  </si>
  <si>
    <t>Villám és érintésvédelmi mérés és jegyzőkönyv készítése</t>
  </si>
  <si>
    <t>mp*</t>
  </si>
  <si>
    <r>
      <t>Villanyszerelés földmunkája; visszatöltéssel, döngöléssel, I-IV. oszt. talajban, rúdföldelő földmunkája, 1,0 m</t>
    </r>
    <r>
      <rPr>
        <vertAlign val="superscript"/>
        <sz val="10"/>
        <color indexed="8"/>
        <rFont val="RomanD"/>
        <charset val="238"/>
      </rPr>
      <t>3</t>
    </r>
    <r>
      <rPr>
        <sz val="10"/>
        <color indexed="8"/>
        <rFont val="RomanD"/>
        <charset val="238"/>
      </rPr>
      <t xml:space="preserve"> földkiemelés, 2,0 m földfúrással</t>
    </r>
  </si>
  <si>
    <r>
      <t>Szigetelt vezeték elhelyezése védőcsőbe húzva vagy vezetékcsatornába fektetve, rézvezetővel, leágazó kötésekkel, szigetelés ellenállás méréssel, a szerelvényekhez csatlakozó vezetékvégek bekötése nélkül, keresztmetszet: 4-6 mm</t>
    </r>
    <r>
      <rPr>
        <vertAlign val="superscript"/>
        <sz val="10"/>
        <color indexed="8"/>
        <rFont val="RomanD"/>
        <charset val="238"/>
      </rPr>
      <t>2</t>
    </r>
    <r>
      <rPr>
        <sz val="10"/>
        <color indexed="8"/>
        <rFont val="RomanD"/>
        <charset val="238"/>
      </rPr>
      <t xml:space="preserve"> PannonCom-Kábel H07V-K</t>
    </r>
  </si>
  <si>
    <r>
      <t>450/750V 1x4 mm</t>
    </r>
    <r>
      <rPr>
        <vertAlign val="superscript"/>
        <sz val="10"/>
        <color indexed="8"/>
        <rFont val="RomanD"/>
        <charset val="238"/>
      </rPr>
      <t>2</t>
    </r>
    <r>
      <rPr>
        <sz val="10"/>
        <color indexed="8"/>
        <rFont val="RomanD"/>
        <charset val="238"/>
      </rPr>
      <t>, hajlékony rézvezetővel (Mkh)</t>
    </r>
  </si>
  <si>
    <r>
      <t>450/750V 1x6 mm</t>
    </r>
    <r>
      <rPr>
        <vertAlign val="superscript"/>
        <sz val="10"/>
        <color indexed="8"/>
        <rFont val="RomanD"/>
        <charset val="238"/>
      </rPr>
      <t>2</t>
    </r>
    <r>
      <rPr>
        <sz val="10"/>
        <color indexed="8"/>
        <rFont val="RomanD"/>
        <charset val="238"/>
      </rPr>
      <t>, hajlékony rézvezetővel (Mkh)</t>
    </r>
  </si>
  <si>
    <r>
      <t>Szigetelt vezeték elhelyezése védőcsőbe húzva vagy vezetékcsatornába fektetve, rézvezetővel, leágazó kötésekkel, szigetelés ellenállás méréssel, a szerelvényekhez csatlakozó vezetékvégek bekötése nélkül, keresztmetszet: 10-16 mm</t>
    </r>
    <r>
      <rPr>
        <vertAlign val="superscript"/>
        <sz val="10"/>
        <color indexed="8"/>
        <rFont val="RomanD"/>
        <charset val="238"/>
      </rPr>
      <t>2</t>
    </r>
    <r>
      <rPr>
        <sz val="10"/>
        <color indexed="8"/>
        <rFont val="RomanD"/>
        <charset val="238"/>
      </rPr>
      <t xml:space="preserve"> PannonCom-Kábel H07V-K</t>
    </r>
  </si>
  <si>
    <r>
      <t>450/750V 1x10 mm</t>
    </r>
    <r>
      <rPr>
        <vertAlign val="superscript"/>
        <sz val="10"/>
        <color indexed="8"/>
        <rFont val="RomanD"/>
        <charset val="238"/>
      </rPr>
      <t>2</t>
    </r>
    <r>
      <rPr>
        <sz val="10"/>
        <color indexed="8"/>
        <rFont val="RomanD"/>
        <charset val="238"/>
      </rPr>
      <t>, hajlékony rézvezetővel (Mkh)</t>
    </r>
  </si>
  <si>
    <r>
      <t>Kábelszerű vezeték elhelyezése előre elkészített tartószerkezetre, 1-12 erű rézvezetővel, elágazó dobozokkal és kötésekkel, szigetelési elenállás méréssel, a szerelvényekhez csatlakozó vezetékvégek bekötése nélkül, keresztmetszet: 0,5-2,5 mm</t>
    </r>
    <r>
      <rPr>
        <vertAlign val="superscript"/>
        <sz val="10"/>
        <color indexed="8"/>
        <rFont val="RomanD"/>
        <charset val="238"/>
      </rPr>
      <t>2</t>
    </r>
  </si>
  <si>
    <r>
      <t>PannonCom-Kábel NYM 300/500V 3x1,5 mm</t>
    </r>
    <r>
      <rPr>
        <vertAlign val="superscript"/>
        <sz val="10"/>
        <color indexed="8"/>
        <rFont val="RomanD"/>
        <charset val="238"/>
      </rPr>
      <t>2</t>
    </r>
    <r>
      <rPr>
        <sz val="10"/>
        <color indexed="8"/>
        <rFont val="RomanD"/>
        <charset val="238"/>
      </rPr>
      <t>, tömör rézvezetővel (MBCu)</t>
    </r>
  </si>
  <si>
    <r>
      <t>PannonCom-Kábel NYM 300/500V 3x2,5 mm</t>
    </r>
    <r>
      <rPr>
        <vertAlign val="superscript"/>
        <sz val="10"/>
        <color indexed="8"/>
        <rFont val="RomanD"/>
        <charset val="238"/>
      </rPr>
      <t>2</t>
    </r>
    <r>
      <rPr>
        <sz val="10"/>
        <color indexed="8"/>
        <rFont val="RomanD"/>
        <charset val="238"/>
      </rPr>
      <t>, tömör rézvezetővel (MBCu)</t>
    </r>
  </si>
  <si>
    <r>
      <t>PannonCom-Kábel NYM 300/500V 4x1,5 mm</t>
    </r>
    <r>
      <rPr>
        <vertAlign val="superscript"/>
        <sz val="10"/>
        <color indexed="8"/>
        <rFont val="RomanD"/>
        <charset val="238"/>
      </rPr>
      <t>2</t>
    </r>
    <r>
      <rPr>
        <sz val="10"/>
        <color indexed="8"/>
        <rFont val="RomanD"/>
        <charset val="238"/>
      </rPr>
      <t>, tömör rézvezetővel (MBCu)</t>
    </r>
  </si>
  <si>
    <r>
      <t>PannonCom-Kábel NYM 300/500V 4x2,5 mm</t>
    </r>
    <r>
      <rPr>
        <vertAlign val="superscript"/>
        <sz val="10"/>
        <color indexed="8"/>
        <rFont val="RomanD"/>
        <charset val="238"/>
      </rPr>
      <t>2</t>
    </r>
    <r>
      <rPr>
        <sz val="10"/>
        <color indexed="8"/>
        <rFont val="RomanD"/>
        <charset val="238"/>
      </rPr>
      <t>, tömör rézvezetővel (MBCu)</t>
    </r>
  </si>
  <si>
    <r>
      <t>PannonCom-Kábel NYM 300/500V 5x1,5 mm</t>
    </r>
    <r>
      <rPr>
        <vertAlign val="superscript"/>
        <sz val="10"/>
        <color indexed="8"/>
        <rFont val="RomanD"/>
        <charset val="238"/>
      </rPr>
      <t>2</t>
    </r>
    <r>
      <rPr>
        <sz val="10"/>
        <color indexed="8"/>
        <rFont val="RomanD"/>
        <charset val="238"/>
      </rPr>
      <t>, tömör rézvezetővel (MBCu)</t>
    </r>
  </si>
  <si>
    <r>
      <t>PannonCom-Kábel NYM 300/500V 5x2,5 mm</t>
    </r>
    <r>
      <rPr>
        <vertAlign val="superscript"/>
        <sz val="10"/>
        <color indexed="8"/>
        <rFont val="RomanD"/>
        <charset val="238"/>
      </rPr>
      <t>2</t>
    </r>
    <r>
      <rPr>
        <sz val="10"/>
        <color indexed="8"/>
        <rFont val="RomanD"/>
        <charset val="238"/>
      </rPr>
      <t>, tömör rézvezetővel (MBCu)</t>
    </r>
  </si>
  <si>
    <r>
      <t>Kábelszerű vezeték elhelyezése előre elkészített tartószerkezetre, 1-12 erű rézvezetővel, elágazó dobozokkal és kötésekkel, szigetelési elenállás méréssel, a szerelvényekhez csatlakozó vezetékvégek bekötése nélkül, keresztmetszet: 6 mm</t>
    </r>
    <r>
      <rPr>
        <vertAlign val="superscript"/>
        <sz val="10"/>
        <color indexed="8"/>
        <rFont val="RomanD"/>
        <charset val="238"/>
      </rPr>
      <t>2</t>
    </r>
    <r>
      <rPr>
        <sz val="10"/>
        <color indexed="8"/>
        <rFont val="RomanD"/>
        <charset val="238"/>
      </rPr>
      <t xml:space="preserve"> PannonCom-Kábel</t>
    </r>
  </si>
  <si>
    <r>
      <t>NYM 300/500V 5x6 mm</t>
    </r>
    <r>
      <rPr>
        <vertAlign val="superscript"/>
        <sz val="10"/>
        <color indexed="8"/>
        <rFont val="RomanD"/>
        <charset val="238"/>
      </rPr>
      <t>2</t>
    </r>
    <r>
      <rPr>
        <sz val="10"/>
        <color indexed="8"/>
        <rFont val="RomanD"/>
        <charset val="238"/>
      </rPr>
      <t>, tömör rézvezetővel (MBCu)</t>
    </r>
  </si>
  <si>
    <r>
      <t>Kábelszerű vezeték elhelyezése előre elkészített tartószerkezetre, 1-12 erű rézvezetővel, elágazó dobozokkal és kötésekkel, szigetelési elenállás méréssel, a szerelvényekhez csatlakozó vezetékvégek bekötése nélkül, keresztmetszet: 16 mm</t>
    </r>
    <r>
      <rPr>
        <vertAlign val="superscript"/>
        <sz val="10"/>
        <color indexed="8"/>
        <rFont val="RomanD"/>
        <charset val="238"/>
      </rPr>
      <t>2</t>
    </r>
    <r>
      <rPr>
        <sz val="10"/>
        <color indexed="8"/>
        <rFont val="RomanD"/>
        <charset val="238"/>
      </rPr>
      <t xml:space="preserve"> PannonCom-Kábel</t>
    </r>
  </si>
  <si>
    <r>
      <t>NYM 300/500V 5x16 mm</t>
    </r>
    <r>
      <rPr>
        <vertAlign val="superscript"/>
        <sz val="10"/>
        <color indexed="8"/>
        <rFont val="RomanD"/>
        <charset val="238"/>
      </rPr>
      <t>2</t>
    </r>
    <r>
      <rPr>
        <sz val="10"/>
        <color indexed="8"/>
        <rFont val="RomanD"/>
        <charset val="238"/>
      </rPr>
      <t>, tömör rézvezetővel (MBCu)</t>
    </r>
  </si>
  <si>
    <r>
      <t>Műanyag szigetelésű energiaátviteli és irányítás-technikai kábel fektetése kézi erővel, kábelárokba vagy kábelcsatornába, tömeghatár: 0,35 kg/m-ig PannonCom-Kábel NYY-O 0,6/1 kV 5x2,5 mm</t>
    </r>
    <r>
      <rPr>
        <vertAlign val="superscript"/>
        <sz val="10"/>
        <color indexed="8"/>
        <rFont val="RomanD"/>
        <charset val="238"/>
      </rPr>
      <t>2</t>
    </r>
    <r>
      <rPr>
        <sz val="10"/>
        <color indexed="8"/>
        <rFont val="RomanD"/>
        <charset val="238"/>
      </rPr>
      <t xml:space="preserve"> RE földkábel</t>
    </r>
  </si>
  <si>
    <r>
      <t>Műanyag szigetelésű energiaátviteli és irányítás-technikai kábel fektetése kézi erővel, kábelárokba vagy kábelcsatornába, tömeghatár: 0,36-0,65 kg/m PannonCom-Kábel NYY-J 0,6/1 kV 5x4 mm</t>
    </r>
    <r>
      <rPr>
        <vertAlign val="superscript"/>
        <sz val="10"/>
        <color indexed="8"/>
        <rFont val="RomanD"/>
        <charset val="238"/>
      </rPr>
      <t>2</t>
    </r>
  </si>
  <si>
    <r>
      <t>Műanyag szigetelésű energiaátviteli és irányítás-technikai kábel fektetése kézi erővel, kábelárokba vagy kábelcsatornába, tömeghatár: 0,66-1,00 kg/m PannonCom-Kábel NYY-J 0,6/1 kV 5x10 mm</t>
    </r>
    <r>
      <rPr>
        <vertAlign val="superscript"/>
        <sz val="10"/>
        <color indexed="8"/>
        <rFont val="RomanD"/>
        <charset val="238"/>
      </rPr>
      <t>2</t>
    </r>
  </si>
  <si>
    <r>
      <t>Műanyag szigetelésű energiaátviteli és irányítás-technikai kábel fektetése kézi erővel, kábelárokba vagy kábelcsatornába, tömeghatár: 1,01-1,50 kg/m PannonCom-Kábel NNY-J 0,6/1 kV vörösréz kábel, 5x16 mm</t>
    </r>
    <r>
      <rPr>
        <vertAlign val="superscript"/>
        <sz val="10"/>
        <color indexed="8"/>
        <rFont val="RomanD"/>
        <charset val="238"/>
      </rPr>
      <t>2</t>
    </r>
    <r>
      <rPr>
        <sz val="10"/>
        <color indexed="8"/>
        <rFont val="RomanD"/>
        <charset val="238"/>
      </rPr>
      <t xml:space="preserve"> ek</t>
    </r>
  </si>
  <si>
    <r>
      <t>Műanyag szigetelésű energiaátviteli és irányítás-technikai kábel fektetése kézi erővel, kábelárokba vagy kábelcsatornába, tömeghatár: 1,01-1,50 kg/m PannonCom-Kábel NYY-J 0,6/1 kV 5x25 mm</t>
    </r>
    <r>
      <rPr>
        <vertAlign val="superscript"/>
        <sz val="10"/>
        <color indexed="8"/>
        <rFont val="RomanD"/>
        <charset val="238"/>
      </rPr>
      <t>2</t>
    </r>
  </si>
  <si>
    <r>
      <t>Műanyag szigetelésű energiaátviteli és irányítás-technikai kábel fektetése kézi erővel, kábelárokba vagy kábelcsatornába, tömeghatár: 1,51-2,50 kg/m PannonCom-Kábel NYY-J 0,6/1 kV 5x35 mm</t>
    </r>
    <r>
      <rPr>
        <vertAlign val="superscript"/>
        <sz val="10"/>
        <color indexed="8"/>
        <rFont val="RomanD"/>
        <charset val="238"/>
      </rPr>
      <t>2</t>
    </r>
  </si>
  <si>
    <r>
      <t>Műanyag szigetelésű energiaátviteli és irányítás-technikai kábel fektetése kézi erővel, kábelárokba vagy kábelcsatornába, tömeghatár: 1,51-2,50 kg/m PannonCom-Kábel NYY-J 0,6/1 kV 5x50 mm</t>
    </r>
    <r>
      <rPr>
        <vertAlign val="superscript"/>
        <sz val="10"/>
        <color indexed="8"/>
        <rFont val="RomanD"/>
        <charset val="238"/>
      </rPr>
      <t>2</t>
    </r>
  </si>
  <si>
    <r>
      <t>Műanyag szigetelésű energiaátviteli és irányítás-technikai kábel fektetése kézi erővel, kábelárokba vagy kábelcsatornába, tömeghatár: 5,01-14,00 kg/m PannonCom-Kábel NYWY-J 0,6/1 kV vörösréz kábel, 4x240/120 mm</t>
    </r>
    <r>
      <rPr>
        <vertAlign val="superscript"/>
        <sz val="10"/>
        <color indexed="8"/>
        <rFont val="RomanD"/>
        <charset val="238"/>
      </rPr>
      <t>2</t>
    </r>
    <r>
      <rPr>
        <sz val="10"/>
        <color indexed="8"/>
        <rFont val="RomanD"/>
        <charset val="238"/>
      </rPr>
      <t xml:space="preserve"> ek</t>
    </r>
  </si>
  <si>
    <r>
      <t>Villámhárító felfogóvezető szerelése, előre elkészített tartószerkezetre, sodronyból, kör- vagy laposacélból, lapos tetőn, betongúlára szerelve, 60 mm</t>
    </r>
    <r>
      <rPr>
        <vertAlign val="superscript"/>
        <sz val="10"/>
        <color indexed="8"/>
        <rFont val="RomanD"/>
        <charset val="238"/>
      </rPr>
      <t>2</t>
    </r>
    <r>
      <rPr>
        <sz val="10"/>
        <color indexed="8"/>
        <rFont val="RomanD"/>
        <charset val="238"/>
      </rPr>
      <t>-ig Köracél 8 mm</t>
    </r>
  </si>
  <si>
    <r>
      <t>Villámhárító levezető szerelése, előre elkészített tartószerkezetre, sodronyból, kör- vagy laposacélból, épületszerkezeten kívül, tartóra szerelve, 60 mm</t>
    </r>
    <r>
      <rPr>
        <vertAlign val="superscript"/>
        <sz val="10"/>
        <color indexed="8"/>
        <rFont val="RomanD"/>
        <charset val="238"/>
      </rPr>
      <t>2</t>
    </r>
    <r>
      <rPr>
        <sz val="10"/>
        <color indexed="8"/>
        <rFont val="RomanD"/>
        <charset val="238"/>
      </rPr>
      <t>-ig Köracél 8 mm</t>
    </r>
  </si>
  <si>
    <r>
      <t>Érintésvédelmi hálózat tartozékainak szerelése, vízmérő áthidalás, vezeték rögzítéssel OBO szalagbilincs, 3/8-4", csatlakoztatható vezetékkeresztmetszet 2x2,5-25 mm</t>
    </r>
    <r>
      <rPr>
        <vertAlign val="superscript"/>
        <sz val="10"/>
        <color indexed="8"/>
        <rFont val="RomanD"/>
        <charset val="238"/>
      </rPr>
      <t>2</t>
    </r>
    <r>
      <rPr>
        <sz val="10"/>
        <color indexed="8"/>
        <rFont val="RomanD"/>
        <charset val="238"/>
      </rPr>
      <t>, R.sz.: 5057523</t>
    </r>
  </si>
  <si>
    <r>
      <t>Érintésvédelmi hálózat tartozékainak szerelése, vízmérő áthidalás, vezeték rögzítéssel OBO földelő bilincs, 1", csatlakoztatható vezetékkeresztmetszet 1x35 mm</t>
    </r>
    <r>
      <rPr>
        <vertAlign val="superscript"/>
        <sz val="10"/>
        <color indexed="8"/>
        <rFont val="RomanD"/>
        <charset val="238"/>
      </rPr>
      <t>2</t>
    </r>
    <r>
      <rPr>
        <sz val="10"/>
        <color indexed="8"/>
        <rFont val="RomanD"/>
        <charset val="238"/>
      </rPr>
      <t>, R.sz.: 5050111</t>
    </r>
  </si>
  <si>
    <r>
      <t>Érintésvédelmi hálózat tartozékainak szerelése, fürdőkád földelő kötése (EPH), egyenlő potenciálra hozás OBO szalagbilincs, 3/8-1 1/2", csatlakoztatható vezetékkeresztmetszet 2x2,5-25 mm</t>
    </r>
    <r>
      <rPr>
        <vertAlign val="superscript"/>
        <sz val="10"/>
        <color indexed="8"/>
        <rFont val="RomanD"/>
        <charset val="238"/>
      </rPr>
      <t>2</t>
    </r>
    <r>
      <rPr>
        <sz val="10"/>
        <color indexed="8"/>
        <rFont val="RomanD"/>
        <charset val="238"/>
      </rPr>
      <t>, R.sz.: 5057515</t>
    </r>
  </si>
  <si>
    <t>Cím: 4400 NYÍREGYHÁZA, BENCZÚR TÉR. HRSZ.: 6177/1</t>
  </si>
  <si>
    <t>A munka leírása:</t>
  </si>
  <si>
    <t>Gyengeáramú rendszerek kivitelezése.</t>
  </si>
  <si>
    <t>Készítette: Ducsi István</t>
  </si>
  <si>
    <t>KÖLTSÉGVETÉS FŐÖSSZESÍTŐ</t>
  </si>
  <si>
    <t>Anyag</t>
  </si>
  <si>
    <t>Díj</t>
  </si>
  <si>
    <t>Tűzjelző, RWA rendszer</t>
  </si>
  <si>
    <t>Vagyonvédelmi rendszer</t>
  </si>
  <si>
    <t>Strukturált hálózat</t>
  </si>
  <si>
    <t>IP kamera rendszer</t>
  </si>
  <si>
    <t>Összesen nettó:</t>
  </si>
  <si>
    <t>…………………………………………..</t>
  </si>
  <si>
    <t xml:space="preserve">Tűzjelző és RWA rendszer </t>
  </si>
  <si>
    <t>DF-6100 Analóg intelligens címzett rendszerű 1 hurkos tűzjelzõ
központ LCD kijelzővel
( 1 db visszatérõ hurokkal, 2 db felügyelt
sziréna kimenettel,
beépített tápegységgel), vezérlő modulakkal)</t>
  </si>
  <si>
    <t>12V/9Ah akkumulátor</t>
  </si>
  <si>
    <t>Relé modul tűz és hiba átjelzéshez, távfelügyeleti kommunikátorokhoz.</t>
  </si>
  <si>
    <t>Duplikált átjelzés kialakítására, rádiós vagy GPSR átjelző egység telepítése</t>
  </si>
  <si>
    <t>MAP-820 Analóg intelligens címzett optikai füstérzékelõ, aljzattal,
beépített izolátorral</t>
  </si>
  <si>
    <t>MAP-830 Analóg intelligens címzett hőérzékelõ, aljzattal,
beépített izolátorral</t>
  </si>
  <si>
    <t>MBG-813 Beltéri címezhető kézi jelzésadó, beépített 2 oldali izolátorral + Műanyag visszaállítható nyomólap +  Átlátszó, lehajtható műanyag védőfedél</t>
  </si>
  <si>
    <t>MBG-817 Kültéri címezhető kézi jelzésadó, beépített 2 oldali izolátorral + Műanyag visszaállítható nyomólap +  Átlátszó, lehajtható műanyag védőfedél</t>
  </si>
  <si>
    <t>Utánvilágító tábla elhelyezése (kézi jelzésadóhoz 17 db, Tűzjelző közponz 1 db)</t>
  </si>
  <si>
    <t>ROSHNI MWS 424 Beltéri hangjelző, aljzattal</t>
  </si>
  <si>
    <t>MCD-524 kültéri hang és fényjelző aljzattal.</t>
  </si>
  <si>
    <t>JB Y/St/Y 1x2x0,8 Piros árnyékolt Cu tűzjelzőkábel</t>
  </si>
  <si>
    <t>JB-H(St)H 1*2x1 E30 Halogénm. tűzálló kábel 30 perces tűzállósággal</t>
  </si>
  <si>
    <t>MBCU 3x1,5 vezeték</t>
  </si>
  <si>
    <t>Műanyag védőcső, vagy kábelcsatorna hálózat kiépítése épületeken belül</t>
  </si>
  <si>
    <t>Műanyag védőcső hálózat kiépítése épületen kívül,  meglévő földárokba.</t>
  </si>
  <si>
    <t>GEZE hő és füstelvezető rendszer kialakítása kompletten (2 db ajtó motoros nyitása, 1 db ACO kupola vezérlése, szintenként FT4 vésznyitó telepítése, kábelezéssel, beüzemelve.)</t>
  </si>
  <si>
    <t>Segéd és rezsianyagok</t>
  </si>
  <si>
    <t>Üzembe helyezés, programozás,átadás díja</t>
  </si>
  <si>
    <t xml:space="preserve">Kezelőszemélyzet kioktatása </t>
  </si>
  <si>
    <t>Megvalósulási dokumentáció készítése</t>
  </si>
  <si>
    <t>Anyagköltség összesen:</t>
  </si>
  <si>
    <t>Munkadíj összesen:</t>
  </si>
  <si>
    <t>Munkanem összesen nettó:</t>
  </si>
  <si>
    <t xml:space="preserve">Vagyonvédelmi  rendszer </t>
  </si>
  <si>
    <t>PARADOX EVO192 központ + akkumulátor + trafó + fémdoboz + tamperkapcsoló + 1 db zónabővítő</t>
  </si>
  <si>
    <t>PARADOX felügyelt segédtápegység + akkumulátor +   2 db zónabővítő</t>
  </si>
  <si>
    <t>PARADOX DG55 digitális mozgsérzékelő + tartókonzol</t>
  </si>
  <si>
    <t>Felületre szerelhető nyitásérzékelő</t>
  </si>
  <si>
    <t>PARADOX K641 LCD kezelő</t>
  </si>
  <si>
    <t>GSM kommunikátor</t>
  </si>
  <si>
    <t>NS kültéri hang-, fényjelző + akkumulátor</t>
  </si>
  <si>
    <t>6x0,22 biztonságtechnikai vezeték</t>
  </si>
  <si>
    <t>Műanyag védőcső hálózat kiépítése épületen kívül, földárokba (árokásással együtt)</t>
  </si>
  <si>
    <t>Stukturált hálózat</t>
  </si>
  <si>
    <t>18U 600x600 fali rack szekrény, ventilátor,termosztát, c sín kismegszakítóval kompletten</t>
  </si>
  <si>
    <t>Gyűrűs panel</t>
  </si>
  <si>
    <t>Patch Panel Cat.6 UTP 24 port</t>
  </si>
  <si>
    <t>Patch panel ISDN 25 port</t>
  </si>
  <si>
    <t>230V Villamos elosztó 6-os</t>
  </si>
  <si>
    <t>Rack tálca</t>
  </si>
  <si>
    <t>Blank panel</t>
  </si>
  <si>
    <t>Kosaras anya készlet</t>
  </si>
  <si>
    <t>Patch kábel Cat.6 UTP 1m</t>
  </si>
  <si>
    <t>Patch kábel Cat.6 UTP 2m</t>
  </si>
  <si>
    <t>Patch kábel Cat.6 UTP 3m</t>
  </si>
  <si>
    <t>Patch kábel RJ45-RJ11 3m</t>
  </si>
  <si>
    <t>48 port 10/100/1000,switch</t>
  </si>
  <si>
    <t>Rack Szünetmentes tápegység 2200VA RT2U Netpack</t>
  </si>
  <si>
    <t xml:space="preserve">Cat.6 UTP fali kábel </t>
  </si>
  <si>
    <t>Műanyag védőcső, vagy kábelcsatorna hálózat kiépítése épületeken belül.</t>
  </si>
  <si>
    <t>Műanyag védőcső hálózat kiépítése épületen kívül, földárokba (árokásással nélkül)</t>
  </si>
  <si>
    <t>Valena 2xUTP CAT6, süllyesztett, kerettel</t>
  </si>
  <si>
    <t>Valena 1xUTP CAT6, süllyesztett, kerettel</t>
  </si>
  <si>
    <t>TV hálózat kiépítése, kompletten, 13db végponttal, aljzattal, kábelhálózattal, erősítőkkel.</t>
  </si>
  <si>
    <t>Mérési jegyzőkönyv</t>
  </si>
  <si>
    <t>Beüzemelés, oktatás</t>
  </si>
  <si>
    <t>Átadási dokumentáció készítése</t>
  </si>
  <si>
    <t xml:space="preserve">Kamera rendszer </t>
  </si>
  <si>
    <t>Hikvision DS 7732 - NI-ST 32 csatornás hálózati rögzítő; 100Mbps rögzítési, 240Mbps kliensirányú sávszélesség; H.264 tömörítés; 1 HDMI (1920x1080), 1 VGA, 1 BNC kimenet; 1/2 audio be/ki; 3 USB (előlapon 2); 1db Gbit Ethernet port; 1 RS-485 PTZ; 10/1000 LAN; dual stream; egyidejű többszálas visszajátszás; mozgásérzékelés; privát zónák; szabotázs; SMART; NAS/ISCSI; eSATA; redundáns rögzítés; 16/4 alarm be/ki; HDD nélkül (max 4db) + 4TB HDD + szünetmentes tápegység</t>
  </si>
  <si>
    <t>1</t>
  </si>
  <si>
    <t>2MP valós Day/Night kültéri EXIR IR LED csőkamera; 1/3" progresszív CMOS; H.264 /MJPEG dual stream; 25fps 1920×1080; 4mm/F2.6 optika; 3D DNR; 40-50m kivilágítása; mozgás-, szabotázs-, jelvesztés- hálóhiba-, rögzítési hiba-, IP cím hiba-érzékelés; TCP/IP, HTTP, DHCP, DNS, RTP/RTCP, PPPoE, FTP, SMTP, NTP, SNMP; ONVIF; IP66; -10°C - +60°C; 12VDC/PoE</t>
  </si>
  <si>
    <t>Makrai 12 V / 6 A dobozolt tápegység + akkumulátor</t>
  </si>
  <si>
    <t>Rack szekrény komletten (600*600) 12U</t>
  </si>
  <si>
    <t>Patch Panel Cat.5 UTP 24 port</t>
  </si>
  <si>
    <t>8 port switch 10/100/1000</t>
  </si>
  <si>
    <t>Patch kábel Cat.5 UTP 2m</t>
  </si>
  <si>
    <t>Strukturált adatátviteli kábel Cat.5 UTP kábel, külön tételben kiírt védőcsőbe fektetve</t>
  </si>
  <si>
    <t>KÁBEL H05VV-F FEHÉR MT 2*0,75mm2, külön tételben kiírt védőcsőbe fektetve</t>
  </si>
  <si>
    <r>
      <t xml:space="preserve">Készült: </t>
    </r>
    <r>
      <rPr>
        <sz val="10"/>
        <rFont val="RomanD"/>
        <charset val="238"/>
      </rPr>
      <t>2017. 04.28.</t>
    </r>
  </si>
  <si>
    <t>Név: NYÍREGYHÁZA SZABADTÉRI SZÍNPAD REKONSTRUKCIÓJA</t>
  </si>
  <si>
    <t>NYÍREGYHÁZI, BENCZÚR TÉR (6177/1. HRSZ)  SZABADTÉRI SZÍNPAD REKONTSRUKCIÓJÁHOZ KAPCSOLÓDÓ ÚT- ÉS VÍZIKÖZMŰ ÉPÍTÉS</t>
  </si>
  <si>
    <t>ÖSSZESÍTETT KÖLTSÉGVETÉS</t>
  </si>
  <si>
    <t>Anyag díj</t>
  </si>
  <si>
    <t>Munkadíj</t>
  </si>
  <si>
    <t>Összesen (nettó)</t>
  </si>
  <si>
    <t>Közmű bontási munkák:</t>
  </si>
  <si>
    <t>Vízvezeték építés:</t>
  </si>
  <si>
    <t>3.</t>
  </si>
  <si>
    <t>Szennyvízcsatorna építés:</t>
  </si>
  <si>
    <t>4.</t>
  </si>
  <si>
    <t>Csapadékvízcsatorna építés:</t>
  </si>
  <si>
    <t>5.</t>
  </si>
  <si>
    <t>Parkoló, járda, gépkocsibeálló építés:</t>
  </si>
  <si>
    <t>6.</t>
  </si>
  <si>
    <t>Közterületi parkoló építés:</t>
  </si>
  <si>
    <t>Mindösszesen (nettó):</t>
  </si>
  <si>
    <t>ÁFA (27%):</t>
  </si>
  <si>
    <t>Mindösszesen (bruttó):</t>
  </si>
  <si>
    <t xml:space="preserve">
NYÍREGYHÁZI, BENCZÚR TÉR (6177/1. HRSZ)  SZABADTÉRI SZÍNPAD REKONTSRUKCIÓJA
</t>
  </si>
  <si>
    <t>1. KÖZMŰ BONTÁSI MUNKÁK</t>
  </si>
  <si>
    <t>Munkanem száma és megnevezése</t>
  </si>
  <si>
    <t>02 Bontás, építőanyagok újrahasznosítása</t>
  </si>
  <si>
    <t>53 Közműcsatorna-építés</t>
  </si>
  <si>
    <t>54 Közműcsővezetékek és -szerelvények szerelése</t>
  </si>
  <si>
    <t>Munkanemek összesen:</t>
  </si>
  <si>
    <t>bontott, szelektált építési törmelék telepített újrahasznosító üzembe való szállításhoz, felrakása szállítóeszközre gépi erővel, kiegészítő kézi munkával</t>
  </si>
  <si>
    <t>vegyes építési- bontási törmelék felrakása szállítóeszközre gépi erővel, kiegészítő kézi munkával</t>
  </si>
  <si>
    <t>Előregyártott csőelemekből készített csatorna törmelékre bontása, tokos vagy talpas betoncső 30 cm átmérőig</t>
  </si>
  <si>
    <t>Előregyártott és monolit csatornák és aknák törmelékre bontása, betonból</t>
  </si>
  <si>
    <t>Előregyártott aknaelemekből készített aknák, szűkítők elemekre bontása, 80 cm átmérővel</t>
  </si>
  <si>
    <t>Előregyártott aknaelemekből készített aknák, szűkítők elemekre bontása, négyzet alaprajzú víznyelők, 50x50 cm belmérettel</t>
  </si>
  <si>
    <t>Csővezetékek bontása, idomokkal és szerelvényekkel együtt, műanyag (PVC) nyomócső, bármely méretben</t>
  </si>
  <si>
    <t>2. VÍZVEZETÉK ÉPÍTÉS</t>
  </si>
  <si>
    <t>12 Felvonulási létesítmények</t>
  </si>
  <si>
    <t>13 Dúcolás, földpartmegtámasztás</t>
  </si>
  <si>
    <t>19 Költségtérítések</t>
  </si>
  <si>
    <t>21 Irtás, föld- és sziklamunka</t>
  </si>
  <si>
    <t>82 Épületgépészeti szerelvények és berendezések szerelése</t>
  </si>
  <si>
    <t>91 Kert- és parképítési munka</t>
  </si>
  <si>
    <t>Ideiglenes forgalomkorlátozás bevezetése közterületen KRESZ-tábla szerelése, elhelyezése földmunkával, I-IV. osztályú talajba</t>
  </si>
  <si>
    <t>K</t>
  </si>
  <si>
    <t>Biztonsági védőkorlát</t>
  </si>
  <si>
    <t>Munkaárok dúcolása és bontása 5,00 m mélységig, 5,00 m szélességig, kétoldali dúcolással, vízszintes pallózással, 0,80-2,00 m árokszélesség között, hézagos</t>
  </si>
  <si>
    <t>Munkagödör vagy 5,00 m-nél szélesebb munkaárok egyoldali dúcolása és bontása, vízszintes pallózással, 2,00 m mélységig, hézagos</t>
  </si>
  <si>
    <t>Ellenőrző vizsgálatok, talajok tömörségi vizsgálata,</t>
  </si>
  <si>
    <t>Közmű bekötések vízvezeték hálózat bekötése a közmű vezetékbe (Vízmű számla)</t>
  </si>
  <si>
    <t>Közmű feltárása kézi erővel, talajosztály: III.</t>
  </si>
  <si>
    <t>Földvisszatöltés munkagödörbe vagy munkaárokba, tömörítés nélkül, réteges elterítéssel, I-IV. osztályú talajban, kézi erővel, az anyag súlypontja karoláson belül, a vezeték</t>
  </si>
  <si>
    <t>(műtárgy) felett és mellett 50 cm vastagságig</t>
  </si>
  <si>
    <t>Földvisszatöltés munkagödörbe vagy munkaárokba, tömörítés nélkül, réteges elterítéssel, I-IV. osztályú talajban, gépi erővel, az anyag súlypontja 10,0 m-en belül, a vezetéket</t>
  </si>
  <si>
    <t>(műtárgyat) környező 50 cm-en túli szelvényrészben</t>
  </si>
  <si>
    <t>Talajjavító réteg készítése vonalas létesítményeknél, 3,00 m szélességig vagy építményen belül, homokból Természetes szemmegoszlású homok, TH 0/4 P-TT,</t>
  </si>
  <si>
    <t>Tömörítés bármely tömörítési osztályban gépi erővel, kis felületen, tömörségi fok: 95%</t>
  </si>
  <si>
    <t>Tömörítés bármely tömörítési osztályban gépi erővel, vezeték felett és mellett, tömörségi fok: 85%</t>
  </si>
  <si>
    <t>Előregyártott (konfekcionált) beton vízóra aknák elhelyezése, előre elkészített tömörített kavicságyazatra, szerelvények és vízóra nélkül, forgalommentes területre 1,00-1,50 m</t>
  </si>
  <si>
    <t>belméretig vízóra akna, min.120×150×150 cm</t>
  </si>
  <si>
    <t>PP, PE, KPE nyomócső szerelése, földárokban, hegesztett kötésekkel, idomok nélkül, csőátmérő: 63-90 mm között PE100 ivóvíz nyomócső 63x3,8 mm 10bar (C=1,25),</t>
  </si>
  <si>
    <t>PP, PE, KPE nyomócső szerelése, földárokban, hegesztett kötésekkel, idomok nélkül, csőátmérő: 63-90 mm között PE100 ivóvíz nyomócső 90x8,2 mm 16bar (C=1,25),</t>
  </si>
  <si>
    <t>Menetes csatlakozású elzáró és szabályozó szerelvények elhelyezése, DN 50 víztelenítő főcsap, gömbcsap 2" bb. menettel, vízátbocsátás 890 l/min., névleges méret 50 mm ig, sárgaréz,</t>
  </si>
  <si>
    <t>natúr, 10 bar, gépészeti vezetékek csatlakozásához, többféle méretben, beépítési készlettel</t>
  </si>
  <si>
    <t>Acél védőcső átsajtolása 25 méter átsajtolási hosszig, I-IV. osztályú talajban, DN 150-250 között Acélcső MSZ 29-86 A 37x 219,1x6,3 mm</t>
  </si>
  <si>
    <t>Nyomvonaljelző fektetése, 20 cm széles sárga műanyag szalagból, műanyag csövek fölé</t>
  </si>
  <si>
    <t>Fűtési és vízvezeték szakaszos és hálózati nyomáspróbája vízzel, 200 mm külső Ø-ig</t>
  </si>
  <si>
    <t>Csővezetékek fertőtlenítése, DN 200 méretig</t>
  </si>
  <si>
    <t>Vízmérőhelyek készítése szabadon, horganyzott acélcsőből, átkötés nélkül, karimás kötéssel, tolózárral, DN 80 2 db éktolózár beépítési készlettel PN 10, 80 DN 1 db visszacsapó</t>
  </si>
  <si>
    <t>szelep</t>
  </si>
  <si>
    <t>szárnykerekes vízmérő hidegvízhez (30°C), OMH hitelesítéssel, vízszintes beépítésre, reed impulzusadó opcióval, 117499</t>
  </si>
  <si>
    <t>Vezetékes vízre telepített öntözőrendszerek vízhálózatra történő csatlakoztatása, állandó nyomás és vízhozam mellett, nyomásfokozó szivattyú telepítése nélkül</t>
  </si>
  <si>
    <t>3. SZENNYVÍZCSATORNA ÉPÍTÉS</t>
  </si>
  <si>
    <t>63 Bitumenes alap és makadámburkolat készítése</t>
  </si>
  <si>
    <t>Ideiglenes forgalomkorlátozás bevezetése közterületi munkákhoz KRESZ-tábla szerelése, elhelyezése földmunkával, I-IV. osztályú talajba</t>
  </si>
  <si>
    <t>Egyoldalon tokos műanyag csatornacső beépítése földárokba, gumigyűrűs kötéssel, csőidomok nélkül, külső csőátmérő: 110 mm tokos csatornacső 110x3,2x1000 mm SN8,</t>
  </si>
  <si>
    <t>Egyoldalon tokos műanyag csatornacső beépítése földárokba, gumigyűrűs kötéssel, csőidomok nélkül, külső csőátmérő: 200 mm koextrudált tokos csatornacső 200x5,9x1000 mm SN8,</t>
  </si>
  <si>
    <t>megfelelő ágyazatra fektetve</t>
  </si>
  <si>
    <t>Műanyag tisztítóidom elhelyezése behelyezett gumigyűrűvel,felmenőrésszel, fedlappal DN 400 160/400/160 PP-ből, 400 mm egyenes átfolyással, CAPA1640</t>
  </si>
  <si>
    <t>Előregyártott (konfekcionált) műagyag aknák elhelyezése, előre elkészített tömörített kavicságyazatra, DN 600 gravitációs szennyvíz elvezetés kombiaknái, Ø600 mm, magasság: 1,5 m</t>
  </si>
  <si>
    <t>Csz.: RGT 150/60/3B</t>
  </si>
  <si>
    <t>Kör alakú öntöttvas aknafedlap és fedlapkeret elhelyezése, cementhabarcs rögzítéssel, nehéz (D 400, terhelési osztály) kivitel kerek, burkolható, zöldfelületen tömör, csuklós</t>
  </si>
  <si>
    <t>fedlap kerettel, Neopren csillapítógyűrű,fedőfestéssel d600, D400 terhelési osztály,</t>
  </si>
  <si>
    <t>PP, PE, KPE nyomócső szerelése, földárokban, hegesztett kötésekkel, idomok nélkül, csőátmérő: 63-90 mm között szennyvíz nyomócső 63x3,6 mm 7,5bar (C=1,25), 80VSDR176063100K</t>
  </si>
  <si>
    <t>Aszfaltos felületű zúzottkő makadám, itatott és kötőzúzalékos, valamint kevert aszfaltmakadám és meglévő burkolat alap bontása, 50 cm vastagságig, géppel, hidraulikus bontófejjel</t>
  </si>
  <si>
    <t>helyreállítása megegyező pályaszerkezettel vezetékbekötések helyén</t>
  </si>
  <si>
    <t>4. CSAPADÉKCSATORNA ÉPÍTÉS</t>
  </si>
  <si>
    <t>Egyoldalon tokos polipropilén műanyag csatornacső beépítése földárokba, gumigyűrűs kötéssel, csőidomokkal, névleges csőátmérő: 200 mm PP SN8 tömör falú, egyoldalon tokos, műanyag</t>
  </si>
  <si>
    <t>csatorna cső, DN 200 víznyelő bekötésekhez</t>
  </si>
  <si>
    <t>Egyoldalon tokos PP kettős falú, bordás csapadékvíz-csatornacső beépítése földárokba, csőidomok nélkül, külső csőátmérő 800 mm-ig külső csőátmérő: 300 mm SN8 PP kettős falú,</t>
  </si>
  <si>
    <t>bordás csapadékvíz-csatornacső, 6 m hosszú, DN 300,</t>
  </si>
  <si>
    <t>Egyoldalon tokos PP kettős falú, bordás csapadékvíz-csatornacső beépítése földárokba, csőidomok nélkül, külső csőátmérő 800 mm-ig külső csőátmérő: 400 mm SN8 PP kettős falú,</t>
  </si>
  <si>
    <t>bordás csapadékvíz-csatornacső, 6 m hosszú, DN 400,</t>
  </si>
  <si>
    <t>Beton akna elhelyezése, gumigyűrűs illesztéssel, beépített csatlakozó elemekkel, belső csőátmérő: 80 cm, 100 cm magasságig 80 cm beton aknaelem, künettel,</t>
  </si>
  <si>
    <t>Beton akna elhelyezése, gumigyűrűs illesztéssel, beépített csatlakozó elemekkel, belső csőátmérő: 100 cm, 75 cm magasságig 100 beton akna, gumigyűrűs illesztésű, künettel, V1-T1-A1,</t>
  </si>
  <si>
    <t>Négyzet alaprajzú víznyelő akna építése, cementhabarcs illesztéssel, 50x50 cm nagyméretű elemekből, 50/50/12 vízelnyelő akna</t>
  </si>
  <si>
    <t>Kör alakú öntöttvas aknafedlap és fedlapkeret elhelyezése, cementhabarcs rögzítéssel, nehéz (D 400 terhelési osztály) kivitel kerek csuklós fedlap kerettel, Neopren</t>
  </si>
  <si>
    <t>csillapítógyűrű,fedőfestéssel BRIO PKSR d600, D400 terhelési osztály, magasság 100 mm Csz: NA060DBR</t>
  </si>
  <si>
    <t>Kör alakú öntöttvas aknafedlap és fedlapkeret elhelyezése, cementhabarcs rögzítéssel, nehéz (D 400, terhelési osztály) kivitel burkolható kivitel, kerek csuklós fedlap kerettel,</t>
  </si>
  <si>
    <t>Neopren csillapítógyűrű,fedőfestéssel d600, D400 terhelési osztály,</t>
  </si>
  <si>
    <t>Öntöttvas víznyelőrács elhelyezése, cementhabarcs rögzítéssel, négyzetalakú, téglalap alakú 50/30 - 50/50 cm méret között víznyelőrács 500x500 mm D400 íves,</t>
  </si>
  <si>
    <t>Vízzárósági vizsgálat elfalazással, csatorna belmérete: 40 cmig</t>
  </si>
  <si>
    <t>Tározócsöves vízelvezetés közepes sűrűségű polietilénből (MDPE), résnyílással, nagy szabadtéri burkolat felületek vonalmenti vízelvezetéséhez, kifolyás szabályozók nélkül, közepes</t>
  </si>
  <si>
    <t>és közepesen nehéz terhelési osztályra, oldalcsatlakozás nélkül, DRAINFIX TWIN szivárgó részletterv szerinti kialakításban</t>
  </si>
  <si>
    <t>Aszfaltos felületű zúzottkő makadám, itatott és kötőzúzalékos, valamint kevert aszfaltmakadám bontása, 10 cm vastagságig, útalappal együtt géppel, hidraulikus bontófejjel</t>
  </si>
  <si>
    <t>helyreállítás a megegyező pályaszerkezettel megegyezően vezetékbekötéseknél</t>
  </si>
  <si>
    <t>5. PARKOLÓ, JÁRDA, GÉPKOCSIBEÁLLÓ ÉPÍTÉSE</t>
  </si>
  <si>
    <t>61 Útburkolatalap és makadámburkolat készítése</t>
  </si>
  <si>
    <t>62 Kőburkolat készítése</t>
  </si>
  <si>
    <t>68 Útpályatartozékok készítése</t>
  </si>
  <si>
    <t>Útpályaszerkezetek teherbíró képességének vizsgálata, tárcsás vizsgálat</t>
  </si>
  <si>
    <t>Földmű vízszintes felületének rendezése a felesleges föld elszállításával, tömörítés nélkül, gépi erővel, kiegészítő kézi munkával, 16%-os terephajlásig, 40 cm vastagságban,</t>
  </si>
  <si>
    <t>talajosztály: I-IV. parkolók, járdák és gépjármű beállók felületén</t>
  </si>
  <si>
    <t>Talajjavító réteg készítése vonalas létesítményeknél, 3,00 m szélességig vagy építményen belül, osztályozatlan kavicsból Természetes szemmegoszlású homokos kavics, THK 0/32 P-TT,</t>
  </si>
  <si>
    <t>Tükörkészítés tömörítés nélkül, sík felületen gépi erővel, kiegészítő kézi munkával talajosztály: I-IV.</t>
  </si>
  <si>
    <t>Útalapbeton, valamint hidraulikus kötőanyaggal vagy bitumennel stabilizált rétegek bontása, géppel, hidraulikus bontófejjel</t>
  </si>
  <si>
    <t>Szórt alap készítése, egy rétegben, 15-25 cm vastagságban, 4 cm hézagkitöltéssel, zúzottkőből vagy kohósalakkőből vagy tört betonból</t>
  </si>
  <si>
    <t>Szegélyek bontása bármely anyagból; kiemelt vagy süllyesztett szegélyek, futósorok, betongerendával</t>
  </si>
  <si>
    <t>Kiemelt szegély készítése, alapárok kiemelésével, beton alapgerendával és megtámasztással, hézagolással, előregyártott szegélykőből vagy cölöpökből, kiemelt kopóréteges</t>
  </si>
  <si>
    <t>Süllyesztett szegély vagy futósor készítése, alapárok kiemeléssel, beton alapgerendával, hézagolással, süllyesztett útszegélykő, szürke, 40/15/20 cm , C12/15 - XN(H) földnedves</t>
  </si>
  <si>
    <t>Egyéb használatos szegélykövek, út és körforgalom szegélyek készítése, alapárok kiemelése nélkül, betonhézagolással, 100 cm hosszú elemekből térburkoló szegélykő, szürke, 100x8x20</t>
  </si>
  <si>
    <t>cm ,</t>
  </si>
  <si>
    <t>Tér- vagy járdaburkolat készítése, beton burkolókőből soros, halszálka, parketta vagy kazettás kötésben, homokágyazatba fektetve, 8 cm szürke</t>
  </si>
  <si>
    <t>Tér- vagy járdaburkolat készítése, beton burkolókőből soros, halszálka, parketta vagy kazettás kötésben, homokágyazatba fektetve, 6 cm térkő, szürke</t>
  </si>
  <si>
    <t>Tér- vagy járdaburkolat készítése, beton burkolókőből soros, halszálka, parketta vagy kazettás kötésben, homokágyazatba fektetve, 10 cm, szürke</t>
  </si>
  <si>
    <t>Közúti beton és vasbeton vagy horganyzott fém oszlop elhelyezése, földmunkával együtt, I-IV. osztályú talajban kerékvető Poller kerékvető m=57 cm, szürke</t>
  </si>
  <si>
    <t>6. KÖZTERÜLETI PARKOLÓ ÉPÍTÉSE</t>
  </si>
  <si>
    <t>KRESZ-tábla szerelése, elhelyezése földmunkával, I-IV. osztályú talajba Ideiglenes forgalmirend kialakítása</t>
  </si>
  <si>
    <t>kltsg</t>
  </si>
  <si>
    <t>Biztonsági védőkorlát készítése munkaárok lehatárolására</t>
  </si>
  <si>
    <t>Ellenőrző vizsgálatok, talajok tömörségi vizsgálata, radiometriális eljárással</t>
  </si>
  <si>
    <t>Egyes fák kitermelése tuskóirtással, legallyazással és darabolással, kézi szerszámokkal, IV. oszt. talajban, törzsátmérő: 21-40 cm között</t>
  </si>
  <si>
    <t>Facsemete ültetése, szabadgyökerű (útsorfák) ACER PLATANOIDES (Korai juhar), SZGY. 200/250 cm</t>
  </si>
  <si>
    <t>Földmű vízszintes felületének rendezése a felesleges föld elterítésével, tömörítés nélkül, gépi erővel, kiegészítő kézi munkával, 16%-os terephajlásig, 20 cm vastagságban,</t>
  </si>
  <si>
    <t>talajosztály: I-IV.</t>
  </si>
  <si>
    <t>Talajjavító réteg készítése vonalas létesítményeknél, 3,00 m szélességig vagy építményen belül, osztályozatlan kavicsból Nyers homokos kavics, NHK 0/63 Q-TT,</t>
  </si>
  <si>
    <t>Padkarendezés gépi erővel, kiegészítő kézi munkával, I-IV. oszt. talajban, vastagság 10,0 cm-ig</t>
  </si>
  <si>
    <t>Nyílt, szikkasztóárok profilozása, kotrása gépi erővel, kiegészítő kézi földmunkával,</t>
  </si>
  <si>
    <t>Tömörítés bármely tömörítési osztályban gépi erővel, nagy felületen, tömörségi fok: 85%</t>
  </si>
  <si>
    <t>Tömörítés bármely tömörítési osztályban gépi erővel, nagy felületen, tömörségi fok: 95%</t>
  </si>
  <si>
    <t>Tömörítés bármely tömörítési osztályban gépi erővel, nagy felületen, tömörségi fok: 93%</t>
  </si>
  <si>
    <t>Tömörítés bármely tömörítési osztályban gépi erővel, nagy felületen, tömörségi fok: 96%</t>
  </si>
  <si>
    <t>Simító hengerlés a földmű (tükör és padka) felületén, gépi erővel, 3,0 m-nél nagyobb szélességnél</t>
  </si>
  <si>
    <t>Egyoldalon tokos PVC kettős falú, bordás csapadékvíz-csatornacső beépítése földárokba, csőidomok nélkül, külső csőátmérő 800 mm-ig külső csőátmérő: 250 m tokos csatornacső, SN8 ID</t>
  </si>
  <si>
    <t>250 mm/1m,</t>
  </si>
  <si>
    <t>Négyzet alaprajzú víznyelő akna építése, cementhabarcs illesztéssel, 50x50 cm nagyméretű elemekből</t>
  </si>
  <si>
    <t>Öntöttvas víznyelőrács elhelyezése, cementhabarcs rögzítéssel, négyzetalakú, téglalap alakú 40/40 - 48/48 cm méret között Öntöttvas víznyelőrács ÁSZ 674, 480 mm Hvz 110, vízzáró</t>
  </si>
  <si>
    <t>cementhabarcs</t>
  </si>
  <si>
    <t>Folyókakészítés, előregyártott vasbeton elemekből 25 cm hosszúságban kerti folyóka 25/16/6</t>
  </si>
  <si>
    <t>Telepen kevert hidraulikus vagy vegyes kötőanyagú stabilizált réteg készítése, 2,00 m-nél nagyobb szélességben, CKt-2 vagy CTt-2 jelű keverékből CKt-T2 jelű, cement kötőanyagú</t>
  </si>
  <si>
    <t>homokos kavics, Gy-R40 (70/100) bitumenemulzió (új név: C 40 B1)</t>
  </si>
  <si>
    <t>Szegélyek bontása bármely anyagból; kiemelt vagy süllyesztett szegélyek, K-szegély futósorok, betongerendával</t>
  </si>
  <si>
    <t>Nagykő, járdakő, betonkocka burkolat bontása, homokos kavicságyazattal</t>
  </si>
  <si>
    <t>Beton vagy bazaltbeton járdalap bontása, homokos kavicságyazattal</t>
  </si>
  <si>
    <t>Kiemelt szegély készítése, alapárok kiemelésével, beton alapgerendával és megtámasztással, hézagolással, előregyártott szegélykőből vagy cölöpökből, 25 cm hosszú elemekből C12/15</t>
  </si>
  <si>
    <t>5</t>
  </si>
  <si>
    <t>Süllyesztett szegély vagy futósor készítése, alapárok kiemeléssel, beton alapgerendával, hézagolással, 40 cm hosszú előregyártott beton szegélyelemekből finomsági modulussal</t>
  </si>
  <si>
    <t>Egyéb használatos szegélykövek, út és körforgalom szegélyek készítése, alapárok kiemelése nélkül, betonhézagolással, 25 vagy 30 cm hosszú elemekből K szegélykő kopóréteggel</t>
  </si>
  <si>
    <t>Aszfalt burkolat bontása, alappal, ágyazattal együtt 50 cm vastagságig, géppel, hidraulikus bontófejjel</t>
  </si>
  <si>
    <t>Fő- és mellékutak bitumenes burkolatának készítése, hengerelt aszfalt kötőréteg készítése (AC), az alapréteg szennyezettségének előzetes eltávolításával, bitumenemulziós</t>
  </si>
  <si>
    <t>permetezéssel, 4 méter szélességig, AC 22 alap aszfaltkeverékből, 70-120 mm vastagságban terítve Kötőréteg AC22 alap 35/50, AC22 alap 50/70 típusú bitumennel, N igénybevételi kat.</t>
  </si>
  <si>
    <t>alapréteg zúzott kővel, homokos kaviccsal, homokkal</t>
  </si>
  <si>
    <t>Fő- és mellékutak bitumenes burkolatának készítése, hengerelt aszfalt kopóréteg készítése (AC), az alatta lévő réteg felületének előzetes letakarításával és bitumenes</t>
  </si>
  <si>
    <t>permetezéssel, 4 m szélességig, AC 8 kopó aszfaltkeverékből, 25-45 mm vastagságban terítve Kopóréteg AC8 kopó 50/70, AC8 kopó 70/100 típusú bitumennel, N igénybevételi kat.</t>
  </si>
  <si>
    <t>útszakaszok kopórétege, homokkal, zúzalékkal 30 mm vastagságban</t>
  </si>
  <si>
    <t>permetezéssel, 4 m szélességig, AC 11 kopó aszfaltkeverékből, 35-55 mm vastagságban terítve Kopóréteg AC11 kopó 50/70, AC11 kopó 70/100 típusú bitumennel, N igénybevételi kat.</t>
  </si>
  <si>
    <t>útszakaszok kopórétege, homokkal, zúzalékkal 40 mm vastagságban</t>
  </si>
  <si>
    <t>Közúti jelző- és útbaigazító táblák fémanyagúoszlopainak elhelyezése betonalappal,földmunkával, I-IV. osztályú talajban, 89 mm átmérőjű alumínium oszlop, 1,5-5,5 m hosszú,</t>
  </si>
  <si>
    <t>előregyártott betonalappal</t>
  </si>
  <si>
    <t>Közúti jelző- és útbaigazító táblák felszerelése, útvonaltípust, elsőbbséget szabályozó, utasítást adó, tilalmi, tilalmat, veszélyt, tájékoztatást adó jelzőtáblák és útbaigazítást</t>
  </si>
  <si>
    <t>adó táblák, 2-2 bilincskészlettel Alumínium veszélyt jelző tábla, fényvisszaverő, 450 mm EG 1 szín</t>
  </si>
  <si>
    <t>adó táblák, 2-2 bilincskészlettel Alumínium utasítást adó jelzőtábla, fényvisszaverő, 600 mm EG 1 szín</t>
  </si>
  <si>
    <r>
      <t>Munkaárok földkiemelése közművesített területen, kézi erővel, bármely konzisztenciájú talajban, dúcolás nélkül, 2,0 m</t>
    </r>
    <r>
      <rPr>
        <vertAlign val="superscript"/>
        <sz val="10"/>
        <color theme="1"/>
        <rFont val="RomanD"/>
        <charset val="238"/>
      </rPr>
      <t>2</t>
    </r>
    <r>
      <rPr>
        <sz val="10"/>
        <color theme="1"/>
        <rFont val="RomanD"/>
        <charset val="238"/>
      </rPr>
      <t xml:space="preserve"> szelvényig, III. talajosztály</t>
    </r>
  </si>
  <si>
    <r>
      <t>Munkagödör földkiemelése épületek és műtárgyak helyén bármely konzisztenciájú, I-IV. oszt. talajban, gépi erővel, kiegészítő kézi munkával, alapterület: 10,00 m</t>
    </r>
    <r>
      <rPr>
        <vertAlign val="superscript"/>
        <sz val="10"/>
        <color theme="1"/>
        <rFont val="RomanD"/>
        <charset val="238"/>
      </rPr>
      <t>2</t>
    </r>
    <r>
      <rPr>
        <sz val="10"/>
        <color theme="1"/>
        <rFont val="RomanD"/>
        <charset val="238"/>
      </rPr>
      <t>-ig, 2,0 m mél</t>
    </r>
  </si>
  <si>
    <r>
      <t>Vízmérők elhelyezése, hitelesítve, kombinált vízmérők elhelyezése, karimás kötéssel csatlakoztatva, ellenkarimák nélkül, hidegvízre, DN 80 DN80/20 Qn=40 m</t>
    </r>
    <r>
      <rPr>
        <vertAlign val="superscript"/>
        <sz val="10"/>
        <color theme="1"/>
        <rFont val="RomanD"/>
        <charset val="238"/>
      </rPr>
      <t>3</t>
    </r>
    <r>
      <rPr>
        <sz val="10"/>
        <color theme="1"/>
        <rFont val="RomanD"/>
        <charset val="238"/>
      </rPr>
      <t>/h 300 mm kombinált</t>
    </r>
  </si>
  <si>
    <r>
      <t>útszegélykő, szürke C12/15 - XN(H) földnedves kavicsbeton keverék CEM 32,5 pc. D</t>
    </r>
    <r>
      <rPr>
        <vertAlign val="subscript"/>
        <sz val="10"/>
        <color theme="1"/>
        <rFont val="RomanD"/>
        <charset val="238"/>
      </rPr>
      <t>max</t>
    </r>
    <r>
      <rPr>
        <sz val="10"/>
        <color theme="1"/>
        <rFont val="RomanD"/>
        <charset val="238"/>
      </rPr>
      <t xml:space="preserve"> = 16 mm, m = 6,3 finomsági modulussal</t>
    </r>
  </si>
  <si>
    <r>
      <t>kavicsbeton keverék CEM 32,5 pc. D</t>
    </r>
    <r>
      <rPr>
        <vertAlign val="subscript"/>
        <sz val="10"/>
        <color theme="1"/>
        <rFont val="RomanD"/>
        <charset val="238"/>
      </rPr>
      <t>max</t>
    </r>
    <r>
      <rPr>
        <sz val="10"/>
        <color theme="1"/>
        <rFont val="RomanD"/>
        <charset val="238"/>
      </rPr>
      <t xml:space="preserve"> = 16 mm, m = 6,3 finomsági modulussal</t>
    </r>
  </si>
  <si>
    <r>
      <t>Munkaárok földkiemelése közművesített területen, kézi erővel, bármely konzisztenciájú talajban, dúcolás nélkül, 2,0 m</t>
    </r>
    <r>
      <rPr>
        <vertAlign val="superscript"/>
        <sz val="10"/>
        <color theme="1"/>
        <rFont val="RomanD"/>
        <charset val="238"/>
      </rPr>
      <t>2</t>
    </r>
    <r>
      <rPr>
        <sz val="10"/>
        <color theme="1"/>
        <rFont val="RomanD"/>
        <charset val="238"/>
      </rPr>
      <t xml:space="preserve"> szelvényig, IV. talajosztály</t>
    </r>
  </si>
  <si>
    <r>
      <t>Építési törmelék konténeres elszállítása, lerakása, lerakóhelyi díjjal, 5,0 m</t>
    </r>
    <r>
      <rPr>
        <vertAlign val="superscript"/>
        <sz val="10"/>
        <color theme="1"/>
        <rFont val="RomanD"/>
        <charset val="238"/>
      </rPr>
      <t>3</t>
    </r>
    <r>
      <rPr>
        <sz val="10"/>
        <color theme="1"/>
        <rFont val="RomanD"/>
        <charset val="238"/>
      </rPr>
      <t>-es konténerbe</t>
    </r>
  </si>
  <si>
    <r>
      <t>- XN(H) földnedves kavicsbeton keverék CEM 32,5 pc. D</t>
    </r>
    <r>
      <rPr>
        <vertAlign val="subscript"/>
        <sz val="10"/>
        <color theme="1"/>
        <rFont val="RomanD"/>
        <charset val="238"/>
      </rPr>
      <t>max</t>
    </r>
    <r>
      <rPr>
        <sz val="10"/>
        <color theme="1"/>
        <rFont val="RomanD"/>
        <charset val="238"/>
      </rPr>
      <t xml:space="preserve"> = 16 mm, m = 6,3 finomsági modulussal</t>
    </r>
  </si>
  <si>
    <r>
      <t>Aszfaltburkolatok felső rétegének lemaratása, hideg eljárással, 2,0 cm vastagságig, 200 m</t>
    </r>
    <r>
      <rPr>
        <vertAlign val="superscript"/>
        <sz val="10"/>
        <color theme="1"/>
        <rFont val="RomanD"/>
        <charset val="238"/>
      </rPr>
      <t>2</t>
    </r>
    <r>
      <rPr>
        <sz val="10"/>
        <color theme="1"/>
        <rFont val="RomanD"/>
        <charset val="238"/>
      </rPr>
      <t>-nél kisebb felületen</t>
    </r>
  </si>
  <si>
    <t>Mindösszesen:</t>
  </si>
  <si>
    <t>VILÁGÍTÁSVEZÉRLÉS MINDÖSSZESEN nettó</t>
  </si>
  <si>
    <t>VILÁGÍTÁSVEZÉRLÉS ÖSSZESEN nettó</t>
  </si>
  <si>
    <t>Üzembe helyzés, próbaüzem, programozás, oktatás, kiviteli terv és megvalósulási dokumentáció készítése</t>
  </si>
  <si>
    <t xml:space="preserve">GRX-CBL-346S </t>
  </si>
  <si>
    <t>Lutron</t>
  </si>
  <si>
    <t>Vezérlő kábel
2x1+2x0,64mm2 csavart érpáras</t>
  </si>
  <si>
    <t>Lutron HQWIS-10BRL-F</t>
  </si>
  <si>
    <t>Nyomógombos fali kezelő egység
10 memória lehívása + fel-le szabályzást lehetővé tevő gombokkal,  gravirozható multifunkcionális gombok, LED-es visszajelzés, beállítható háttérvilágítás</t>
  </si>
  <si>
    <t>DT221/5</t>
  </si>
  <si>
    <t>ELC</t>
  </si>
  <si>
    <t>DMX keverő egység
2 x DMX bemenet, 1 x DMX kimenet, állítható prioritás, LED kijelző</t>
  </si>
  <si>
    <t>HQP6-2</t>
  </si>
  <si>
    <t>Központi vezérlő egység
2 független vezérlő link, linkenként 16 db dimmer szekrény, 100 db vezetékes eszköz, 500 világítási zóna, 100 db rádiós eszköz, Windows operációs rendszer alatt futó vezérlő szoftverrel és iOS &amp; Android kezelő szoftverrel</t>
  </si>
  <si>
    <t>VILÁGÍTÁSVEZÉRLÉSI eszközök a nézőtéri és munkavilágítás számára</t>
  </si>
  <si>
    <t>LÁMPATESTEK MINDÖSSZESEN nettó</t>
  </si>
  <si>
    <t>LÁMPATESTEK ÖSSZESEN nettó</t>
  </si>
  <si>
    <t>1787 ASTRO</t>
  </si>
  <si>
    <t>DISANO</t>
  </si>
  <si>
    <t xml:space="preserve">200 W ledes, 50 fokos aszimmetrikus, DMX vezérelhető fényvető </t>
  </si>
  <si>
    <t>LÁMPATESTEK a nézőtéri és munkavilágítás számára</t>
  </si>
  <si>
    <t>Típus</t>
  </si>
  <si>
    <t>Gyártó</t>
  </si>
  <si>
    <t>Tárgy:</t>
  </si>
  <si>
    <t>TERVEZŐI KÖLTSÉGBECSLÉS SZÖKŐKÚT VÍZGÉPÉSZETI BERENDEZÉSEINEK</t>
  </si>
  <si>
    <t xml:space="preserve">SZÁLLÍTÁSÁRA ÉS BEÉPÍTÉSÉRE </t>
  </si>
  <si>
    <t>Szüks.</t>
  </si>
  <si>
    <t>Nettó</t>
  </si>
  <si>
    <t>egys.</t>
  </si>
  <si>
    <t>menny.</t>
  </si>
  <si>
    <t>egységár</t>
  </si>
  <si>
    <t>anyagár</t>
  </si>
  <si>
    <t>Vízkép: 2m magas kuglóf alakú vízkép</t>
  </si>
  <si>
    <t>Oase Comet 5-8 T telesugár fúvóka, 1/2" csatlakozással</t>
  </si>
  <si>
    <t>Astral Maxim 5,5 LE-s főüzemi szivattyú (78 m3/h, 10m, 4,2 kW, 400V)</t>
  </si>
  <si>
    <t>D160 pillangószelep PVC kötőgyűrűkkel, karimákkal kompletten</t>
  </si>
  <si>
    <t>Inox egyedi szívócső takaró idom, D160</t>
  </si>
  <si>
    <t>Világitás - szökőkút</t>
  </si>
  <si>
    <t>Oase Profilux LED 370 fehér fényű LED lámpa (10W, 124V AC)</t>
  </si>
  <si>
    <t>Inox egyedi süllyesztő doboz Profilux lámpához Ø168,3x2 mm-es csőből hegesztve; 3/4"-os menetvéggel, M20x1,5 mm-es inox tömszelencével</t>
  </si>
  <si>
    <t>Transzfromátor vezérlőszekrényben, 12V 200W</t>
  </si>
  <si>
    <t>Gumikábel 3x1,5 mm2 a lámpák bekötéséhez</t>
  </si>
  <si>
    <t xml:space="preserve">Szűrés - forgatás </t>
  </si>
  <si>
    <t>Oldalszelepes laminált homokszűrő+szelep+szivattyú(Victoria Silent PLUS 0,5 HP 10m3/h, 10m) D500mm-es, 9m3/h</t>
  </si>
  <si>
    <t>Dossi-5 in-line bróm adagoló,kapacitás:5kg tabletta</t>
  </si>
  <si>
    <t>Induló vegyszerkészlet (5kg Aquabrome)</t>
  </si>
  <si>
    <t>klt.</t>
  </si>
  <si>
    <t>UV-C uv-csírátlanító berendezés, 75W, 2"-os csatlakozással</t>
  </si>
  <si>
    <t>Inox 2"-os padlóbefúvó</t>
  </si>
  <si>
    <t>PVC D50 ragasztható golyós szelep</t>
  </si>
  <si>
    <t>Vizszintérzékelés, automata feltöltés</t>
  </si>
  <si>
    <t>Szintérzékelő konduktív szonda 5db</t>
  </si>
  <si>
    <t>Toro 1" mágnesszelep, szerelvényekkel</t>
  </si>
  <si>
    <t>Gumikábel 5x1,5 mm2 a szondák bekötéséhez</t>
  </si>
  <si>
    <t>Túlfolyó - üritő</t>
  </si>
  <si>
    <t>Egyedi Inox 3"-os kombinált túlfolyó/ürítő idom, 3" inox foglalattal</t>
  </si>
  <si>
    <t>PVC D32 ragasztható golyós szelep</t>
  </si>
  <si>
    <t>Ragasztott PVC nyomócsövek, Pn=10 Bar</t>
  </si>
  <si>
    <t>D 160, DN 150 Pn 10 ragasztható nyomócső idomokkal, szerelvényekkel</t>
  </si>
  <si>
    <t>D 110, DN 100 Pn 10 ragasztható nyomócső idomokkal, szerelvényekkel</t>
  </si>
  <si>
    <t>D 90, DN 80 Pn 10 ragasztható nyomócső idomokkal, szerelvényekkel</t>
  </si>
  <si>
    <t>D 63, DN 50 Pn 10 ragasztható nyomócső idomokkal, szerelvényekkel</t>
  </si>
  <si>
    <t>D 50, DN 40 Pn 10 ragasztható nyomócső idomokkal, szerelvényekkel</t>
  </si>
  <si>
    <t>D 32, DN 25 Pn 10 ragasztható nyomócső idomokkal, szerelvényekkel</t>
  </si>
  <si>
    <t>KPE D25 P6 cső idomokkal, lámpatok víztelenítéshez</t>
  </si>
  <si>
    <t>KG D110 Sn4 csatornacső idomokkal, elektromos kábel védőcső</t>
  </si>
  <si>
    <t>Vezérlőberendezés</t>
  </si>
  <si>
    <t>Vezérlőszekrény a szivattyúk és a világítás védelmére, érintésvédelmére, idővezérelt</t>
  </si>
  <si>
    <t xml:space="preserve">kapcsolására. A főüzemi szivattyú frekvenciaváltójának Omron PLC - vel történő </t>
  </si>
  <si>
    <t xml:space="preserve">(változó vízképet biztosító) szabályozása, szélerősség figyelembevételével! </t>
  </si>
  <si>
    <t>Omron 5,5 kW -os vektoros frekvenciaváltó berendezés</t>
  </si>
  <si>
    <t>Oase digitális szélérzékelő berendezés, kandeláberen elhelyezve, inox konzollal, kábelezéssel</t>
  </si>
  <si>
    <t>Szivattyúk elektromos bekötéséhez szükséges anyagok (védőcsövek, kábelek, stb.)</t>
  </si>
  <si>
    <t>Egyéb szerelvények</t>
  </si>
  <si>
    <t>Egyedi inox szívócső takaró idom, D110</t>
  </si>
  <si>
    <t>Szellőző csőventillátor + KG D110 PVC cső idomokkal, inox szellőzőkürtő takaró</t>
  </si>
  <si>
    <t>Grundfos KP250 AV1 zsompszivattyú</t>
  </si>
  <si>
    <t>PVC ragasztó 1 kg</t>
  </si>
  <si>
    <t>PVC tisztító 1 L</t>
  </si>
  <si>
    <t>Csőbilincsek, tartókonzolok, csavarok, menetesszálak, dűbelek</t>
  </si>
  <si>
    <t>KGFP D160 aknabekötő idom</t>
  </si>
  <si>
    <t>KGFP D110 aknabekötő idom</t>
  </si>
  <si>
    <t>Szökőkút Anyagköltség összesen:</t>
  </si>
  <si>
    <t>Szökőkút Munkadíj:</t>
  </si>
  <si>
    <t>SZÖKŐKÚT VÍZGÉPÉSZET KIVITELEZÉSE NETTÓ ÖSSZESEN:</t>
  </si>
  <si>
    <r>
      <t xml:space="preserve">SZABADTÉRI SZÍNPAD REKONSTRUKCIÓJA
4400 NYÍREGYHÁZA, BENCZÚR TÉR
</t>
    </r>
    <r>
      <rPr>
        <sz val="12"/>
        <color indexed="8"/>
        <rFont val="RomanD"/>
        <charset val="238"/>
      </rPr>
      <t>HRSZ.: 6177/1</t>
    </r>
  </si>
  <si>
    <t>Inox Æ139,7x3 mm-os osztócső, D=5600 mm-re hengerítve, 60 db L=420 mm-es, 1/2"-os fúvóka kiállással, 2 db 4"-os betáplálással, karimás csatlakozással 4 db-ban</t>
  </si>
  <si>
    <t>Inox egyedi lézervágott lemez lámpa rögzítésére; Æ220x3mm - szálcsiszolt lemezből</t>
  </si>
  <si>
    <t>Inox Æ60,3x2 mm-os osztócső, R=2500 mm-re hengerítve, 5 db L=125 mm-es, kiállással, 1 db 2"-os betáplálással</t>
  </si>
  <si>
    <t>Inox Æ88,9x2 mm-os szondatartó cső, fenekén M20x1,5 mm-es inox tömszelencével, L=450 mm-es, levehető fedéllel</t>
  </si>
  <si>
    <t>B1.1 büfé (kiszolgáló) munkapult
 - bútor helye: büfé épületek (ablaksor előtt)
 - leírás: beépített munkapult, alatta szekrénysorral/fióksorral
 - befoglaló méret: 4,10 x 0,40 x 0,92 m  (szél x mély x mag)
 - készül: 2 db
 - lábazat: 10 cm-es szintezhető bútorláp, 10 cm-es műanyag háttérvázra kasírozott alu lábazati profil, pattintható kivitelben, szálcsiszolt felülettel
 - korpusz:  18 mm FALCO SM „bőrös” fehér bútorlap, 2 mm szín azonos ABS élzárással
 - korpusz hátfal: 3 mm vtg. HDF fehér vagy natúr színben
 - munkalap: 60 cm széles, 38 mm FALCO munkalap, kiegészítő vízzáróval, 2 mm szín azonos ABS élzárással, választott UNI színben, munkapult magassága: 92 cm
 - hátlap:  18 mm FALCO bútorlap, 2 mm szín azonos ABS élzárással, választott UNI színben, hátlap magassága: 55 cm
 - asztallap: -
 - ajtó/fiók frontok:  18 mm FALCO bútorlap, 2 mm szín azonos ABS élzárással, választott UNI színben
 - vasalatok: BLUM ráütődő, beépített fékes CLIP-TOP pánt; GTV teljes kihúzású, csillapított záródású, golyós fiókcsúszó, fogantyú</t>
  </si>
  <si>
    <t>összes anyag</t>
  </si>
  <si>
    <t>összes díj</t>
  </si>
  <si>
    <t xml:space="preserve">B1.2 büfé hátsó munkapult
 - bútor helye: büfé épületek (hátsó fal)
 - leírás: beépített munkapult, alatta szekrénysorral/fióksorral, kéttálcás mosogatóval (gépész kiírásban), bútorlap hátlappal, felette nyitott szekrénykeretekkel (magasság: 50 cm), benne 1 polc sorral
 - befoglaló méret: 3,70 x 0,62 x 2,00 m (szél x mély x mag)
 - készül: 2 db
 - lábazat: 10 cm-es szintezhető bútorláp, 10 cm-es műanyag háttérvázra kasírozott alu lábazati profil, pattintható kivitelben, szálcsiszolt felülettel
 - korpusz:  18 mm FALCO SM „bőrös” fehér bútorlap, 2 mm szín azonos ABS élzárással
 - korpusz hátfal: 3 mm vtg. HDF fehér vagy natúr színben
 - munkalap: 60 cm széles, 38 mm vtg. FALCO munkalap, kiegészítő vízzáróval, 2 mm szín azonos ABS élzárással, választott UNI színben, munkapult magassága: 92 cm
 - hátlap:  18 mm FALCO bútorlap, 2 mm szín azonos ABS élzárással, választott UNI színben, hátlap magassága: 58 cm
 - asztallap: -
 - ajtó/fiók frontok:  18 mm FALCO bútorlap, 2 mm szín azonos ABS élzárással, választott UNI színben
 - vasalatok: BLUM ráütődő, beépített fékes CLIP-TOP pánt; GTV teljes kihúzású, csillapított záródású, golyós fiókcsúszó, fogantyú
</t>
  </si>
  <si>
    <t xml:space="preserve">B2 pénztári asztal
 - bútor helye: keleti és nyugati kapuknál
 - leírás: duplungolt asztallap, Ø60 mm-es, 710 mm magas gyártmány asztallábakkal, két oldalt kábelátvezetővel, alatta 1 m széles fiókkal (bútorlap fiókaljjal)
 - befoglaló méret: 1,85 x 0,60 x 0,75 m (szél x mély x mag)
 - készül: 4 db
 - lábazat: -
 - korpusz:  18 mm FALCO SM „bőrös” fehér bútorlap, 2 mm szín azonos ABS élzárással
 - korpusz hátfal: -
 - munkalap: -
 - hátlap:  -
 - asztallap: 18 mm FALCO bútorlap duplungolt kivitelben, 2 mm szín azonos ABS élzárással, választott UNI színben
 - ajtó/fiók frontok:  18 mm FALCO bútorlap, 2 mm szín azonos ABS élzárással, választott UNI színben
 - vasalatok: teljes kihúzású, csillapított záródású, golyós fiókcsúszó
</t>
  </si>
  <si>
    <t xml:space="preserve">B3 beépített konyha
 - bútor helye: V.0.02 Teakonyha (vezérlő épület)
 - leírás: beépített konyhabútor, pult alatti beépített hűtővel és keskeny fióksorral, egytálcás mosogatóval (gépész kiírásban), zárt felső szekrénysorral (75 cm)
 - befoglaló méret: 1,55 x 0,62 x 2,20 m (szél x mély x mag)
 - készül: 2 db
 - lábazat: 10 cm-es szintezhető bútorláp, 10 cm-es műanyag háttérvázra kasírozott alu lábazati profil, pattintható kivitelben, szálcsiszolt felülettel
 - korpusz:  18 mm FALCO SM „bőrös” fehér bútorlap, 2 mm szín azonos ABS élzárással
 - korpusz hátfal: 3 mm vtg. HDF fehér vagy natúr színben
 - munkalap: 60 cm széles, 38 mm FALCO munkalap, kiegészítő vízzáróval, 2 mm szín azonos ABS élzárással, választott UNI színben, munkapult magassága: 92 cm
 - hátlap:  18 mm FALCO bútorlap, 2 mm szín azonos ABS élzárással, választott UNI színben, hátlap magassága: 53 cm
 - asztallap: -
 - ajtó/fiók frontok:  18 mm FALCO bútorlap, 2 mm szín azonos ABS élzárással, választott UNI színben
 - vasalatok: BLUM ráütődő, beépített fékes CLIP-TOP pánt; GTV teljes kihúzású, csillapított záródású, golyós fiókcsúszó; BLUM HK-XS felnyíló olló (felső szekrényhez), fogantyú
</t>
  </si>
  <si>
    <t>SZABADTÉRI SZÍNPAD REKONSTRUKCIÓJA
4400 NYÍREGYHÁZA, BENCZÚR TÉR
HRSZ.: 6177/1</t>
  </si>
  <si>
    <t>Beépített bútorzatok</t>
  </si>
  <si>
    <t xml:space="preserve">B4.1 beépített mosdópult
 - bútor helye: N.0.07 NŐI WC (nézőtér alatt)
 - leírás: egyedi beépített, kör alakú, öntött mosdópult, hozzá tartozó 20 cm-es előlappal, 10 cm-es vízzáró elemmel, csaptelepnek (gépész kiírásban) előkészített furattal
 - befoglaló méret: 7,75 x 0,70 x 0,33 m (szél x mély x mag)
 - készül: 1 db mosdópult (egyenlő részre osztott 8 db mosdóval)
 - lábazat: -
 - korpusz:  -
 - korpusz hátfal: -
 - munkalap: 4 mm vtg. Corian, kör alakú mosdópult, 25 mm vtg. MDF hordozórétegen, azonos előlappal és vízzáróval, összecsiszolva, sarkokon R=3 mm gömbölyítéssel, vízorros kialakítással, „GLACIER WHITE” színben
 - hátlap/vízzáró:  4 mm vtg. Corian, 10 cm magas vízzáró elem, 10 mm vtg. MDF hordozórétegen, összecsiszolva, sarkokon R=3 mm gömbölyítéssel, „GLACIER WHITE” színben
</t>
  </si>
  <si>
    <t xml:space="preserve">B5.1 beépített mosdópult
 - bútor helye: N.0.08 FFI WC (nézőtér alatt)
 - leírás: egyedi beépített, kör alakú, öntött mosdópult, hozzá tartozó 20 cm-es előlappal, 10 cm-es vízzáró elemmel, csaptelepnek (gépész kiírásban) előkészített furattal
 - befoglaló méret: 2,94 x 0,70 x 0,33 m (szél x mély x mag)
 - készül: 1 db mosdópult (egyenlő részre osztott 4 db mosdóval)
 - lábazat: -
 - korpusz:  -
 - korpusz hátfal: -
 - munkalap: 4 mm vtg. Corian, kör alakú mosdópult, 25 mm vtg. MDF hordozórétegen, azonos előlappal és vízzáróval, összecsiszolva, sarkokon R=3 mm gömbölyítéssel, vízorros kialakítással, „GLACIER WHITE” színben
 - hátlap/vízzáró:  4 mm vtg. Corian, 10 cm magas vízzáró elem, 10 mm vtg. MDF hordozórétegen, összecsiszolva, sarkokon R=3 mm gömbölyítéssel, „GLACIER WHITE” színben
</t>
  </si>
  <si>
    <t xml:space="preserve">B4.2-B5.2 beépített pipere pult
 - bútor helye: N.0.04 és N.0.09 ELŐTÉR (nézőtér alatt)
 - leírás: egyedi beépített pipere pult
 - befoglaló méret: 2,00 x 0,60 x 0,03 m (szél x mély x mag)
 - készül: 2 db
 - lábazat: -
 - korpusz:  -
 - korpusz hátfal: -
 - munkalap: 4 mm vtg. Corian, kör alakú mosdópult, 25 mm vtg. MDF hordozórétegen, azonos előlappal és vízzáróval, összecsiszolva, sarkokon R=3 mm gömbölyítéssel, vízorros kialakítással, „GLACIER WHITE” színben
</t>
  </si>
  <si>
    <t xml:space="preserve">B6 beépített mosdópult
 - bútor helye: V.1.03 MOSDÓ
 - leírás: egyedi beépített mosdópult, 20 cm-es előlappal, csaptelepnek (gépész kiírásban) előkészített furattal, illesztéseknél szilikonos tömítéssel, kör alakú süllyesztett mosdóval (gépész kiírás szerint)
 - befoglaló méret: 1,93 x 0,60 x 0,24 m (szél x mély x mag)
 - készül: 1 db mosdópult (1 db mosdóval, középre igazítva)
 - lábazat: -
 - korpusz/tartósz.:  falhoz rögzített acél háttérváz (lásd lakatos konszignációban)
 - korpusz hátfal: -
 - munkalap: 60 cm széles, 38 mm FALCO munkalap, ZOBAL 14,8x14,8 mm-es tömör alu munkalap vízzáróval, azonos 0,8 mm vtg. ragasztott HPL dekoritlemez élzárással, választott UNI színben, munkapult magassága: 85 cm
 - előlap:  18 mm FALCO bútorlap, 2 mm szín azonos ABS élzárással, választott UNI színben
</t>
  </si>
  <si>
    <t xml:space="preserve">B7 beépített konyha
 - bútor helye: K.1.08 pihenő (kiszolgáló épület)
 - leírás: beépített konyhabútor, 60x60x240 cm-es nagyszekrénnyel (alul beépített hűtővel, felette zárt bojler takarással), mellette egy tálca+csepegtetős mosogatóval (gépész kiírásban), felette zárt felső szekrénysorral (95 cm) álmennyezetig
 - befoglaló méret: 0,60 x 0,62 x 2,40 m (nagyszekrény) + 0,87 x 0,62 x 2,40 m (mosogatós) (szél x mély x mag)
 - készül: 1 db
 - lábazat: 10 cm-es szintezhető bútorláp, 10 cm-es műanyag háttérvázra kasírozott alu lábazati profil, pattintható kivitelben, szálcsiszolt felülettel
 - korpusz:  18 mm FALCO SM „bőrös” fehér bútorlap, 2 mm szín azonos ABS élzárással
 - korpusz hátfal: 3 mm vtg. HDF fehér vagy natúr színben
 - munkalap: 60 cm széles, 38 mm FALCO munkalap, kiegészítő vízzáróval, 2 mm szín azonos ABS élzárással, választott UNI színben, munkapult magassága: 92 cm
 - hátlap:  18 mm FALCO bútorlap, 2 mm szín azonos ABS élzárással, választott UNI színben, hátlap magassága: 53 cm
 - asztallap: -
 - ajtó/fiók frontok:  18 mm FALCO bútorlap, 2 mm szín azonos ABS élzárással, választott UNI színben
 - vasalatok: BLUM ráütődő, beépített fékes CLIP-TOP pánt; fogantyú
</t>
  </si>
  <si>
    <t xml:space="preserve">B8 beépített szekrény
 - bútor helye: K.1.16 szoba (kiszolgáló épület)
 - leírás: kétajtós beépített szekrény, vízszintesen és függőlegesen is kétfelé osztva; alul 1 akasztós és 1 polcos oldallal, felül polcos oldalakkal)
 - befoglaló méret: 1,25 x 0,62 x 2,40 m (szél x mély x mag) , (a mélység ajtóval együtt értendő, magasság álmennyezetig)
 - készül: 1 db
 - lábazat: -
 - korpusz:  18 mm FALCO SM „bőrös” fehér bútorlap, 2 mm szín azonos ABS élzárással
 - korpusz hátfal: 3 mm vtg. HDF fehér vagy natúr színben
 - munkalap: - 
 - munkalap hátlap: -
 - asztallap: -
 - ajtó/fiók frontok:  18 mm FALCO bútorlap, 2 mm szín azonos ABS élzárással, választott UNI színben
 - vasalatok: BLUM ráütődő, beépített fékes CLIP-TOP pánt; fogantyú; vállfatartó rúd
</t>
  </si>
  <si>
    <t xml:space="preserve">B9 beépített szekrény
 - bútor helye: K.1.14 szoba (kiszolgáló épület)
 - leírás: kétajtós beépített szekrény, vízszintesen és függőlegesen is kétfelé osztva; alul 1 akasztós és 1 polcos oldallal, felül polcos oldalakkal), fürdő felőli oldalon bojler takarásként (aszimmetrikus polcozással bal és jobb oldalon)
 - befoglaló méret: 1,25 x 0,62 x 2,40 m (szél x mély x mag), (a mélység ajtóval együtt értendő, magasság álmennyezetig)
 - készül: 1 db
 - lábazat: -
 - korpusz:  18 mm FALCO SM „bőrös” fehér bútorlap, 2 mm szín azonos ABS élzárással
 - korpusz hátfal: 3 mm vtg. HDF fehér vagy natúr színben
 - munkalap: - 
 - munkalap hátlap: -
 - asztallap: -
 - ajtó/fiók frontok:  18 mm FALCO bútorlap, 2 mm szín azonos ABS élzárással, választott UNI színben
 - vasalatok: BLUM ráütődő, beépített fékes CLIP-TOP pánt; fogantyú; vállfatartó rúd
</t>
  </si>
  <si>
    <t xml:space="preserve">B10 beépített szekrény
 - bútor helye: K.2.03 szoba (kiszolgáló épület)
 - leírás: kétajtós beépített szekrény, vízszintesen és függőlegesen is kétfelé osztva; alul 1 akasztós és 1 polcos oldallal, felül polcos oldalakkal)
 - befoglaló méret: 1,25 x 0,62 x 2,40 m (szél x mély x mag) , (a mélység ajtóval együtt értendő, magasság álmennyezetig)
 - készül: 1 db
 - lábazat: -
 - korpusz:  18 mm FALCO SM „bőrös” fehér bútorlap, 2 mm szín azonos ABS élzárással
 - korpusz hátfal: 3 mm vtg. HDF fehér vagy natúr színben
 - munkalap: - 
 - munkalap hátlap: -
 - asztallap: -
 - ajtó/fiók frontok:  18 mm FALCO bútorlap, 2 mm szín azonos ABS élzárással, választott UNI színben
 - vasalatok: BLUM ráütődő, beépített fékes CLIP-TOP pánt; fogantyú; vállfatartó rúd
</t>
  </si>
  <si>
    <t xml:space="preserve">B11 beépített szekrény
 - bútor helye: K.2.05 szoba (kiszolgáló épület)
 - leírás: kétajtós beépített szekrény, vízszintesen és függőlegesen is kétfelé osztva; alul 1 akasztós és 1 polcos oldallal, felül polcos oldalakkal), fürdő felőli oldalon bojler takarásként (aszimmetrikus polcozással bal és jobb oldalon)
 - befoglaló méret: 1,25 x 0,62 x 2,40 m (szél x mély x mag), (a mélység ajtóval együtt értendő, magasság álmennyezetig)
 - készül: 1 db
 - lábazat: -
 - korpusz:  18 mm FALCO SM „bőrös” fehér bútorlap, 2 mm szín azonos ABS élzárással
 - korpusz hátfal: 3 mm vtg. HDF fehér vagy natúr színben
 - munkalap: - 
 - munkalap hátlap: -
 - asztallap: -
 - ajtó/fiók frontok:  18 mm FALCO bútorlap, 2 mm szín azonos ABS élzárással, választott UNI színben
 - vasalatok: BLUM ráütődő, beépített fékes CLIP-TOP pánt; fogantyú; vállfatartó rúd
</t>
  </si>
  <si>
    <t xml:space="preserve">Kültéri nézőtéri szék
min. 0,51 x 0,4 x 0,8 méretű
Főbb jellemzők:
- ergonomikus kialakítású, magas, formázott támlájú szabadtéri nézőtéri szék
- automatikusan felhajtódó ülőke, nagy igénybevételre méretezett, tartós, időjárásálló mechanikával
- számozott ülőke, vagy t ámla
- min. kétrétegű (teherviselő-, ülő felület), jól szellőző kialakítású ülőke és a támla
- bordázott, nagy teherbírású, vandálbiztos polipropilén ülőfelület
- színtartó, UV álló kialakítás
- nem fényvisszaverő, jól takarítható kialakítás
- lekerekített, sorjamentes élek, szegélyek
- önálló, galvanizál fém tartólábak betonhoz tartószerkezethez rögzítve, alaprajzon jelölt helyeken oldható, csavarozott kapcsolattal
- tűzálló kialakítás (PN-EN 1021-1:2007)
- a beépítésre szánt székeket legalább 3 eltérő változatban (kialakítás, megjelenés, szín) a megrendelő képviselőjének be kell mutatni, beépítés előtt a megrendelő képviselőjével el kell fogadtatni
</t>
  </si>
  <si>
    <t>Beépített bútorzatok összesen:</t>
  </si>
  <si>
    <t>I. Környezetrendezés  bontási munkák:</t>
  </si>
  <si>
    <t>1. Fakivágás</t>
  </si>
  <si>
    <t>A tervezési terület faállományának több egyede torz, beszorult, tájidegen, illetve a tervezett létesítmények helyére esik, ezek kivágása indokolt.  A megmaradó fákat szakembernek át kell vizsgálni és az alakító metszéseket elvégezni. A fakivágási munkák része a fák kivágása, darabolása, gallyak és egyéb nyesedék aprítása, tuskók, magasan fekvő gyökerek kiszedése. A kivágott, darabolt és aprított faanyag szállítóeszközre rakása, szállítása és elhelyezése</t>
  </si>
  <si>
    <t>2. Meglévő gyepfelület bontása</t>
  </si>
  <si>
    <t>Meglévő gyep- és kopár felületek megszüntetése, tükörszedés humuszos termőföld töltés alá 10 cm vastagságban. Jelenleg a tervezési terület gyepfelülete nagyon rossz állapotú. Sok helyen ritka, foltokban kipusztult, kopár, tápanyaghiányos. Felülete egyenetlen, tele mélyedésekkel. Az egész gyepfelület terepegyengetésre és felújításra szorul. A meglévő gyep és talaj felületek megszüntetésének munkafázisai: a terület nyesése 10 cm rétegvastagságban, szállítóeszközre rakása, szállítása és elhelyezése</t>
  </si>
  <si>
    <t>3. Salak burkolatok, szegélyek bontása</t>
  </si>
  <si>
    <t>Salak burkolatú felületek bontása 20 cm vastagságban a széleken húzódó szegélykövekkel együtt. Bontott anyagok szállítóeszközre rakása, szállítása és hulladék lerakó helyen történő elhelyezése</t>
  </si>
  <si>
    <t>4. Térkő és bazalt kockakő burkolat és szegély bontása</t>
  </si>
  <si>
    <t>5. Térkő és bazalt kockakő burkolat és szegély bontása</t>
  </si>
  <si>
    <t>6. Ágyásszegély bontása</t>
  </si>
  <si>
    <t>Rózsaágyás szél és sávalap bontása 45 x 15 cm méretben, 49 méter hosszban. Bontott anyag szállítóeszközre rakása, szállítása és hulladéklerakó helyen történő elhelyezése</t>
  </si>
  <si>
    <t>7. Mészkő támfal és lépcső pofafal bontása</t>
  </si>
  <si>
    <t>Betonba rakott és simított beton felületű mészkő támfal és lépcső pofafal bontása 50 x 50 cm méretben, 50x 80 cm beton alappal 43 méter hosszban. A kibontott mészkő burkoló elemek külön válogatva megrendelő által meghatározott depóban, az alaptest és egyéb bontott beton anyagok hulladéklerakó helyen kerülnek elhelyezésre</t>
  </si>
  <si>
    <t>8. Beton lépcső bontása</t>
  </si>
  <si>
    <t>Beton monolit lépcsők bontása alattuk húzódó ágyazó anyagokkal. Bontott anyagok szállítóeszközre rakása, szállítása és hulladék lerakó helyen történő elhelyezése. 
Bontandó lépcső felülete14 m2, Bontott beton törmelék: 3,5 m3, bontott ágyazó anyag: 2,8 m3.</t>
  </si>
  <si>
    <t>11. Bútorok, berendezések bontása</t>
  </si>
  <si>
    <t xml:space="preserve">Bontandó fém kandeláber 14 darab, fém hulladékgyűjtő 1 darab, négyállásos kerékpártároló 2 darab. Az elbontott bútorok, berendezések a megrendelő által meghatározott depóban, az alaptest és egyéb bontott beton anyagok hulladéklerakó helyen kerülnek elhelyezésre.
Szobor áthelyezése.
Szobor és talapzatának áthelyezése előzetesen elkészített beton alaptestre
</t>
  </si>
  <si>
    <t>II. Építési munkák:</t>
  </si>
  <si>
    <t>1.Növénykazetta építése</t>
  </si>
  <si>
    <t>Tükörszedés növénykazetta területeken 90x40 és 50x40 cm alap tükör kiszedéssel. Tükör föld elszállítása hulladéklerakóba</t>
  </si>
  <si>
    <t>Növénykazetta alap építése 80x40 cm 24m hosszon és 40x40 cm 12m hosszon C25/30-XC2-CL0,20-32-„kissé képlékeny”-MSZ4798-1:2004betonból, alá 10 cm vtg. tömörített, homokos kavics ágyazat kerül: 9,60 m3 beton, 1,5 m3 homokos kavics</t>
  </si>
  <si>
    <t>Monolit látszóbeton felületű növénykazetta építése 20x95cm 24 m hosszon és 20x20cm 12 m hosszon C25/30-XC2-CL0,20-32-„kissé képlékeny”-MSZ4798-1:2004 betonból. A 95 cm magas 24m-es szakasz D8-as 20x20 cm-es hálóosztású betonvasalással megerősítve. A kazetta belső felülete ragasztott, oxidbitumenes hegeszthető vízszigetelő lemezzel borítva</t>
  </si>
  <si>
    <t>2. Lépcső Pofafal építése</t>
  </si>
  <si>
    <t>Tükörszedés lépcső pofafal területeken 220 és 250 cm hosszú, 70 cm széles derékszögű trapéz alapterületű, 90 cm mély alap tükör kiszedéssel. Tükör föld elszállítása hulladéklerakóba</t>
  </si>
  <si>
    <t>Lépcső pofafal 220 és 250 cm hosszú, 70 cm széles derékszögű trapéz alapterületű, 80 cm mély alap építése C25/30-XC2-CL0,20-32-„kissé képlékeny”-MSZ4798-1:2004 betonból, alá 10 cm vtg. tömörített, homokos kavics ágyazat kerül. Lépcső pofafal alap építése: 2,63 m3 beton, 0,33 m3 homokos kavics</t>
  </si>
  <si>
    <t>Monolit látszóbeton felületű lépcső pofafal 220 és 250 cm hosszú, 70 cm széles derékszögű trapéz alapterületű, 95 cm magas építése C25/30-XC2-CL0,20-32-„kissé képlékeny”-MSZ4798-1:2004 betonból. Lépcső pofafal építése</t>
  </si>
  <si>
    <t>3. Lépcső építése</t>
  </si>
  <si>
    <t>Tükörszedés lépcső területeken 30 cm széles, 85 cm mély alap tükrökkel, tükör föld elszállítása hulladéklerakóba</t>
  </si>
  <si>
    <t>Lépcső alaptömb építése 30cmx550cm alapterületű, 75 cm mély alapokkal C25/30-XC2-CL0,20-32-„kissé képlékeny”-MSZ4798-1:2004 betonból, az alapokat összekötő szakasz D8-as 20x20 cm-es hálóosztású betonvasalással megerősítve. Alá 10 cm vtg. tömörített, homokos kavics ágyazat kerül. Lépcső alaptömb építése 2db: 7 m3 beton, 1 m3 homokos kavics</t>
  </si>
  <si>
    <t>Blokklépcső elemek ragasztása beton alaptestre ágyazó habarcsba 15x40x100 cm szürke színű blokklépcső elemekből. Blokklépcső elem ragasztása</t>
  </si>
  <si>
    <t>4. Kiemelt rózsaágyás szél építése</t>
  </si>
  <si>
    <t>Tükörszedés kiemelt rózsaágyás szél mentén 90x40 cm alap tükör kiszedéssel. Tükör föld elszállítása hulladéklerakóba</t>
  </si>
  <si>
    <t>Kiemelt rózsaágyás szél alap építése 80x40 cm 28m hosszon C25/30-XC2-CL0,20-32-„kissé képlékeny”-MSZ4798-1:2004betonból, alá 10 cm vtg. tömörített, homokos kavics ágyazat kerül: 
9 m3 beton, 1,2 m3 homokos kavics</t>
  </si>
  <si>
    <t>Monolit látszóbeton felületű kiemelt rózsaágyás szél építése 20x50cm 28 m hosszon C25/30-XC2-CL0,20-32-„kissé képlékeny”-MSZ4798-1:2004 betonból, D8-as 20x20 cm-es hálóosztású betonvasalással megerősítve. A kiemelt rózsaágyás szél belső felülete ragasztott, oxidbitumenes hegeszthető vízszigetelő lemezzel borítva</t>
  </si>
  <si>
    <t>5. Térkő burkoló terek, járdák építése</t>
  </si>
  <si>
    <t>Tükörszedés kerti burkolatok, utak és kulé szegélyek mentén húzódó támasztó szegély elemek részére 27x50 cm, 353 m hosszú sávban. Elkészült tükör tömörítése Trg 95% tömörségre. Tükör föld elszállítása hulladéklerakóba. Tükörföld</t>
  </si>
  <si>
    <t>20x5x100cm-es szürke színű kerti szegély építése kerti burkolatok, utak, kulé szegély mentén 30x25 cm-es C12/15-X0-32-„földnedves”-MSZ4798-1:2004 monolit betongerendába rakva, gerenda alá 10 cm vtg. tömörített homokos kavics kerül. beton: 25m3, homokos kavics 10m3, szegélykő 353m</t>
  </si>
  <si>
    <t>Tükörszedés 6cm vtg. térkő burkolatok, járdák alá 40 cm vastagságban. Elkészült tükör tömörítése Trg 95% tömörségre. Tükör föld elszállítása hulladéklerakóba. Tükörföld</t>
  </si>
  <si>
    <t>Öntöző hálózat védőcsöveinek elhelyezése utak, burkolatok alá D110 KG csőből</t>
  </si>
  <si>
    <t>15 cm vtg. tömörített homokos kavics ágyazat terítése térkő gránit burkolatok, térkő burkolatok, járdák alá, rétegenként Trg 95% tömörségre tömörítve. homokos kavics</t>
  </si>
  <si>
    <t>15 cm vtg. CKT. alap terítése, térkő burkolatok, járdák alá, vibrolappal tömörítve</t>
  </si>
  <si>
    <t>SEMMELROCK PASTELLA KOMBI világosszürke színű, mosott felületű térburkoló kő rakása 3-4 cm vtg. 0/4 mm szemcseméretű kőzúzalék fektető rétegre rakva, lerakás után gumilapos vibrolappal tömörítve, a fugák kvarchomokkal tömörítés előtt és után besöpörve. Térkőrakás</t>
  </si>
  <si>
    <t>Színpad előtti tér és wc előterek burkolat rakása SEMMELROCK PASTELLA KOMBI világosszürke színű, mosott felületű térburkoló kőből 3-4 cm vtg. 0/4 mm szemcseméretű kőzúzalék fektető rétegre rakva, lerakás után gumilapos vibrolappal tömörítve, a fugák kvarchomokkal tömörítés előtt és után besöpörve. Térkőrakás</t>
  </si>
  <si>
    <t>Külső járda burkolat rakása SEMMELROCK PASTELLA KISTÉGLA, világosszürke színű, mosott felületű térburkoló kő rakása hosszában futó sorokban, kötésben, 3-4 cm vtg. 0/4 mm szemcseméretű kőzúzalék fektető rétegre rakva, lerakás után gumilapos vibrolappal tömörítve, a fugák kvarchomokkal tömörítés előtt és után besöpörve. Térkő</t>
  </si>
  <si>
    <t>Kerékpártároló sáv építése 2,0 m szélességben, 15cm vtg tükörszedéssel, a tükörbe 170 g/m2 geotextil elválasztó réteg terítése széleken fölhajtva, 12cm vtg. 0/25 bazalt kőzúzalék terítés tömörítve, majd 3cm vtg. 11/22 bazalt kőzúzalék terítése tömörítve. Kőzúzalékos felület</t>
  </si>
  <si>
    <t>Kulé szegély építése 50 cm szélességben, 25cm vtg tükörszedéssel, a tükörbe 10cm vtg. tömörített homokos kavics terítés, kulé kavics ágyazat kibélelése 170 g/m2 geotextil elválasztó réteggel széleken fölhajtva, 16/24-os kulé kavics terítése.</t>
  </si>
  <si>
    <t>6. Gyepszegély építése</t>
  </si>
  <si>
    <t>A gyepfelületek és a fenyőkéreg mulccsal borított cserje és évelő foltok mentén 14 cm magas, 0,7 cm vastag ECOLAT műanyag gyepszegély építése, 1,0 méterenként cölöpökhöz rögzítve</t>
  </si>
  <si>
    <t>6. Humuszterítés, finom tereprendezés zöldfelületeken</t>
  </si>
  <si>
    <t>A kialakított és letisztított terepre kerül a 10 cm vastag gyom és szennyeződés mentes termőföld terítés. A gyepesítendő területek szintje a környező burkolatok, utak magassága –2 cm. A burkolatok mentén húzódó zöldfelületek lejtésviszonyait úgy kell kialakítani, hogy az a burkolatoktól, utaktól ellejtsen, és az esővíz a zöldfelületek közepén szivárogjon el. 
Finom tereprendezés humusz terítéssel 10 cm vtg-ban sík felületeken</t>
  </si>
  <si>
    <t>7. Humuszterítés növénykazettába, kiemelt rózsaágyásba</t>
  </si>
  <si>
    <t>A növénykazetta és kiemelt rózsaágyás területén 30 cm mélyen tükörszedés, tükör föld elszállítása hulladéklerakóba, majd 25 cm vastag gyom- és szennyeződésmentes humuszos termőföld terítés</t>
  </si>
  <si>
    <t>III. Növényültetési munkák:</t>
  </si>
  <si>
    <t>1. Lombhullató fák ültetése</t>
  </si>
  <si>
    <t>Lombhullató fák ültetése díszfaiskolai szabványnak megfelelő, I. oszt DL 3xi. földlabdás, 16/18 cm törzs körméretben. Az ültetőgödör mérete 1,0x1,0x1,0 m, teljes talaját 0,5q/gödör szerves trágyával kevert humuszos termőföldre kell cserélni.  A díszfákat beültetés után két karóval karózni és kötözni kell. A fák körül a talajt tányér alakúra kell kialakítani, és a gyökereket be kell iszapolni, öntözni. Lombhullató fák ültetése</t>
  </si>
  <si>
    <t>2. Fenyők ültetése</t>
  </si>
  <si>
    <t>Fenyők ültetése díszfaiskolai szabványnak megfelelő minőségű, I. oszt. FL 2xi minőségben, 150/175 cm méretben. Ültetőgödör mérete1,0x1,0x1,0 m, teljes talaját 0,25q/gödör szerves trágyával kevert humuszos termőföldre kell cserélni. A fenyőket az ültetést követően be kell öntözni, talaját kitányérozni. Fenyők ültetése</t>
  </si>
  <si>
    <t>3. Cserjék ültetése</t>
  </si>
  <si>
    <t>Az ültetendő cserjék díszfaiskolai szabványnak megfelelő minőségű, I. oszt. konténeres 30/40- 40/60 cm magasságú növények legyenek. Az ültetőgödör mérete 0,4x0,4x0,4 m, ültetőgödör talajába 0,03q/ gödör szerves trágyát kell keverni. A cserjéket az ültetést követően be kell öntözni</t>
  </si>
  <si>
    <t>4. Évelő növények ültetése</t>
  </si>
  <si>
    <t>Az ültetendő évelő növények 20/40 - 40/60 cm magasságú, I. oszt. konténeres, vagy cserepes minőségűek legyenek. Az ültetendő mennyiség 10 db/m2, az évelőágy talajába 0,03q/m2 szerves trágyát kell beforgatni. Az évelő növények ültetését követően az ágyásokat alaposan be kell öntözni</t>
  </si>
  <si>
    <t>5. Fenyőkéreg mulcs terítés</t>
  </si>
  <si>
    <t>Fenyőkéreg mulcs terítése a cserje és évelő növényekkel borított felületeken, valamint a növénykazetta és kiemelt rózsaágyás  felületeken 5cm vtg.-ban</t>
  </si>
  <si>
    <t>6. Gyepesítés</t>
  </si>
  <si>
    <t>A gyepesítés első lépése a gyepfelületre 0,03q/ m2 szerves trágya terítése, és 0,02 kg/m2 starter műtrágya szórása, beforgatása (rotálás). Az így előkészített talajon gyepesítés kertészeti módszerekkel 5dkg/ m2 pázsit fűmagkeverékkel</t>
  </si>
  <si>
    <t>7. Növényfelületek fenntartása</t>
  </si>
  <si>
    <t>A készülő kertet, a növényfelületeket az építés ideje alatt folyamatosan fenn kell tartani. Öntözni, talajfelületeket tisztítani, gyomlálni, metszeni. A kivitelező a gyepfelületeket az első kaszálásáig köteles fenntartani</t>
  </si>
  <si>
    <t>8. Megmaradó fák kezelése, védelme</t>
  </si>
  <si>
    <t>A megmaradó lombos fákat erőteljes alakító metszéssel formálni kell, eltávolítva a száraz ágrészeket, és a korábbi visszavágások csonkjait. A megmaradó fenyőfélék (tuják, tiszafák) szintén alakító metszésre szorulnak. Le kell vágni, és ritkítani az alsó elhajlott ágrészeket, így biztosítva több fényt a tervezett aljnövényzetnek. A nyugati kapu sarkában az építkezés ideje alatt az idős, védett mocsárciprust körül kell keríteni, és figyelmeztető táblával védeni.
Alakítandó, védendő meglévő fák</t>
  </si>
  <si>
    <t>IV. Utcabútorok, berendezések elhelyezése</t>
  </si>
  <si>
    <t>MMCITÉ VERA támla nélküli kerti pad kihelyezése (LV111t) jatoba trópusi fa ülőkével, 1,8 m hosszban, fém szerkezetének festése RAL 7016 antracit szürke színben, porszórt kivitelbe</t>
  </si>
  <si>
    <t>EGOE BISTROT BAR  mobil büféasztalok (kör lappal) kihelyezése színházkert burkolt központi terén büfé épület elé, fém szerkezetének festése porszórt kivitelben</t>
  </si>
  <si>
    <t>EGOE BISTROT BAR mobil ülőke kihelyezése színházkert burkolt központi terén büfé épület elé, fém szerkezetének festése porszórt kivitelben</t>
  </si>
  <si>
    <t>EMMCITÉ DIAGONAL fémszerkezetű, falamellákkal borított, tetővel ellátott hulladékgyűjtő kihelyezése (DG115t) sétautak, játszótér mentén, fém szerkezetének festése porszórt kivitelben</t>
  </si>
  <si>
    <t>MMCITÉ kétállásos, fémszerkezetű kerékpártároló (STE 410) kihelyezése, fém szerkezetének festése porszórt kivitelben</t>
  </si>
  <si>
    <r>
      <t xml:space="preserve">Térkő és bazalt kockakő burkolatú felületek bontása 20 cm vastag ágyazóanyag figyelembe vételével, a széleken húzódó szegélykövekkel együtt. A burkoló anyagokat külön válogatva megrendelő által meghatározott depóban, az ágyazó anyagot hulladéklerakó helyen kell elhelyezni </t>
    </r>
    <r>
      <rPr>
        <b/>
        <sz val="10"/>
        <color theme="1"/>
        <rFont val="RomanD"/>
        <charset val="238"/>
      </rPr>
      <t>Burkoló anyag:</t>
    </r>
  </si>
  <si>
    <r>
      <t xml:space="preserve">Térkő és bazalt kockakő burkolatú felületek bontása 20 cm vastag ágyazóanyag figyelembe vételével, a széleken húzódó szegélykövekkel együtt. A burkoló anyagokat külön válogatva megrendelő által meghatározott depóban, az ágyazó anyagot hulladéklerakó helyen kell elhelyezni </t>
    </r>
    <r>
      <rPr>
        <b/>
        <sz val="10"/>
        <color theme="1"/>
        <rFont val="RomanD"/>
        <charset val="238"/>
      </rPr>
      <t>Ágyazó anyag:</t>
    </r>
  </si>
  <si>
    <t xml:space="preserve">Automata öntözőrendszer építése 
A rendszer általános leírása 
A kialakítandó kert öntözését (1847 m2) háromféle módon kívánjuk megoldani. A kiterjedtebb gyepfelületeket esőztető (rotoros és MP rotátor) szórófejekkel, a keskeny gyepfelületeket talajfelszín alatti D16-os 33 cm osztású beépített 2 liter/óra vízkijuttatású szemekkel ellátott csepegető csövekkel, míg a cserje- és évelőfoltokat D20-as LPE csövekbe beszúrható 3,75 liter/óra vízkijuttatású PLASTRO KATIF szemekkel locsolnánk. Vízforrásként az épületgépész szakág által kialakított 3 db D32-es kiállást terveztünk, 50 liter/min vízáram mellett 3,5 bar nyomással számolva. A rendszer vezérlését 5 db STANDARD szelepaknában (A-E) elhelyezett 4-4, összesen 20 db mágnesszelepen keresztül 3 db IRRITROLL automatika végzi. A burkolatépítési munkák során ügyelni kell a védőcsövek beépítésére. 
</t>
  </si>
  <si>
    <t>Színháztechnika (gépészet)</t>
  </si>
  <si>
    <t>1. Ponyvafedés</t>
  </si>
  <si>
    <t>2. Függesztési pontok</t>
  </si>
  <si>
    <t>3. Mozgó technológiai híd kocsi</t>
  </si>
  <si>
    <t>4. LIFTKET MB 4.3/20T motor 1000/1-4 BGV D8</t>
  </si>
  <si>
    <t>5. 30 méter lánc(láncosemelő</t>
  </si>
  <si>
    <t>6. Láncos emelő konténer</t>
  </si>
  <si>
    <t>7. Technológiai híd mozgatásához a láncos emelő rögzítéséhez szükséges Segéd acélszerkezet (Anyaga S355)</t>
  </si>
  <si>
    <t>8. Lánc ki- bevontatáshoz 30 m</t>
  </si>
  <si>
    <t>NYÍREGYHÁZI SZABADTÉRI SZÍNPAD REKONTSRUKCIÓJA</t>
  </si>
  <si>
    <t>4400 NYÍREGYHÁZA, BENCZÚR TÉR, 6177/1 HRSZ.</t>
  </si>
  <si>
    <t>2017. február</t>
  </si>
  <si>
    <t>Fűtés-hűtés szerelés</t>
  </si>
  <si>
    <t>2.2 ÁFA</t>
  </si>
  <si>
    <t>Költségtérítések</t>
  </si>
  <si>
    <t>Épületgépészeti csővezeték szerelése</t>
  </si>
  <si>
    <t>Légkondicionáló berendezések</t>
  </si>
  <si>
    <t>Általános teendők befejezés szakaszában, átadás - átvétel, jegyzőkönyv elkészítése</t>
  </si>
  <si>
    <t>Légtechnikai berendezések, zajszint mérése és jegyzőkönyv készítése</t>
  </si>
  <si>
    <t>Villamos háztartási készülékek elhelyezése, előre elkészített tartószerkezetre: fali hősugárzó Stiebel-Eltron SNC 50 SE elektromos falifűtő 500W</t>
  </si>
  <si>
    <t>Villamos háztartási készülékek elhelyezése, előre elkészített tartószerkezetre: fali hősugárzó Stiebel-Eltron SNC 200 SE elektromos falifűtő 2000W</t>
  </si>
  <si>
    <t>Réz vezeték, Vörösrézcső szerelése, kapilláris, lágy forrasztásos csőkötésekkel, cső elhelyezése idomok nélkül, szakaszos nyomáspróbával, lágy, félkemény vagy kemény kivitelű rézcsőből, DN 8 átmérőig SUPERSAN lágy vörösrézcső, F22   6 x 1 mm vegytiszta</t>
  </si>
  <si>
    <t>rézcső, 19mm paradiffúzióra méretezett szigeteléssel kompletten</t>
  </si>
  <si>
    <t>Réz vezeték, Vörösrézcső szerelése, kapilláris, lágy forrasztásos csőkötésekkel, cső elhelyezése idomok nélkül, szakaszos nyomáspróbával, lágy, félkemény vagy kemény kivitelű rézcsőből, DN 8 átmérőig SUPERSAN lágy vörösrézcső, F22  10 x 1 mm vegytiszta</t>
  </si>
  <si>
    <t>Oldalfali mono és multi split klímák elhelyezése, csővezetés nélkül, multi split klímák, egy kültéri és két beltéri egységgel, hőszivattyús kivitelben, össz. hűtő-/fűtőteljesítmény: 25 kW / 30 kW-ig DAIKIN 2MXS50M Kültéri egység tartószerkezettel ,</t>
  </si>
  <si>
    <t>hőszivattyús, hűtő/fűtő teljesítmény: 5,6/5,8 kW,</t>
  </si>
  <si>
    <t>Oldalfali mono és multi split klímák elhelyezése, csővezetés nélkül, multi split klímák, egy kültéri és két beltéri egységgel, hőszivattyús kivitelben, össz. hűtő-/fűtőteljesítmény: 25 kW / 30 kW-ig DAIKIN TFX20J3 oldalfali split klíma</t>
  </si>
  <si>
    <t>Oldalfali mono és multi split klímák elhelyezése, csővezetés nélkül, multi split klímák, egy kültéri és két beltéri egységgel, hőszivattyús kivitelben, össz. hűtő-/fűtőteljesítmény: 25 kW / 30 kW-ig DAIKIN TFX25J3 oldalfali split klíma</t>
  </si>
  <si>
    <t>Oldalfali mono és multi split klímák elhelyezése, csővezetés nélkül, multi split klímák, egy kültéri és két beltéri egységgel, hőszivattyús kivitelben, össz. hűtő-/fűtőteljesítmény: 25 kW / 30 kW-ig DAIKIN TFX35J3 oldalfali split klíma</t>
  </si>
  <si>
    <t>Légtechnika szerelés</t>
  </si>
  <si>
    <t>Szellőztetőberendezések</t>
  </si>
  <si>
    <t>Kör keresztmetszetű légcsatorna és idomaik szerelése,  tartószerkezet nélkül, spirálkorcolt lemezcső, horganyzott acéllemezből, NÁ 63-150 mm között AIRVENT SP-AIR spirálkorcolt lemezcső, normál kivitel, horganyzott acéllemezből, v=0,6 mm, DN 100</t>
  </si>
  <si>
    <t>Kör keresztmetszetű légcsatorna és idomaik szerelése,  tartószerkezet nélkül, spirálkorcolt lemezcső, horganyzott acéllemezből, NÁ 63-150 mm között AIRVENT SP-AIRT spirálkorcolt lemezcső, normál kivitel, horganyzott acéllemezből, v=0,6 mm, NÁ 125 mm</t>
  </si>
  <si>
    <t>Kör keresztmetszetű légcsatorna és idomaik szerelése,  tartószerkezet nélkül, spirálkorcolt lemezcső, horganyzott acéllemezből, NÁ 63-150 mm között AIRVENT SP-AIR spirálkorcolt lemezcső, normál kivitel, horganyzott acéllemezből, v=0,6 mm, NÁ 150 mm</t>
  </si>
  <si>
    <t>Kör keresztmetszetű légcsatorna és idomaik szerelése,  tartószerkezet nélkül, spirálkorcolt lemezcső, horganyzott acéllemezből, NÁ 160-250 mm között AIRVENT SP-AIR spirálkorcolt lemezcső, normál kivitel, horganyzott acéllemezből, v=0,6 mm, NÁ 200 mm</t>
  </si>
  <si>
    <t>Kör keresztmetszetű légcsatorna és idomaik szerelése,  tartószerkezet nélkül, horganyzott acéllemez idomok, spirálkorcolt vagy hajlítható lemezcsőhöz, NÁ 80-150 mm között, elágazó idom AIRVENT T-idom, hengerített lecsatlakozó csonkkal, horganyzott</t>
  </si>
  <si>
    <t>acéllemezből, d1/d3-TC = 125/100 mm</t>
  </si>
  <si>
    <t>acéllemezből, d1/d3-TC = 150/150 mm</t>
  </si>
  <si>
    <t>Kör keresztmetszetű légcsatorna és idomaik szerelése,  tartószerkezet nélkül, horganyzott acéllemez idomok, spirálkorcolt vagy hajlítható lemezcsőhöz, NÁ 80-150 mm között, szűkítő idom AIRVENT C/C koncentrikus szűkítő idom, csőből - csőbe, horganyzott</t>
  </si>
  <si>
    <t>acéllemezből, d1/d2 =  150/ 125 mm</t>
  </si>
  <si>
    <t>Kör keresztmetszetű légcsatorna és idomaik szerelése,  tartószerkezet nélkül, horganyzott acéllemez idomok, spirálkorcolt vagy hajlítható lemezcsőhöz, NÁ 80-150 mm között, cső-, idomkapcsoló elem AIRVENT csőkapcsoló, horganyzott acéllemezből, NÁ 100 mm</t>
  </si>
  <si>
    <t>Kör keresztmetszetű légcsatorna és idomaik szerelése,  tartószerkezet nélkül, horganyzott acéllemez idomok, spirálkorcolt vagy hajlítható lemezcsőhöz, NÁ 80-150 mm között, cső-, idomkapcsoló elem AIRVENT csőkapcsoló, horganyzott acéllemezből, NÁ 125 mm</t>
  </si>
  <si>
    <t>Kör keresztmetszetű légcsatorna és idomaik szerelése,  tartószerkezet nélkül, horganyzott acéllemez idomok, spirálkorcolt vagy hajlítható lemezcsőhöz, NÁ 80-150 mm között, cső-, idomkapcsoló elem AIRVENT csőkapcsoló, horganyzott acéllemezből, NÁ 150 mm</t>
  </si>
  <si>
    <t>Kör keresztmetszetű légcsatorna és idomaik szerelése,  tartószerkezet nélkül, horganyzott acéllemez idomok, spirálkorcolt vagy hajlítható lemezcsőhöz, NÁ 80-150 mm között, nyeregidom AIRVENT préselt nyeregidom, gumitömítéssel, horganyzott acéllemezből,</t>
  </si>
  <si>
    <t>DN 100/100,</t>
  </si>
  <si>
    <t>Kör keresztmetszetű légcsatorna és idomaik szerelése,  tartószerkezet nélkül, horganyzott acéllemez idomok, spirálkorcolt vagy hajlítható lemezcsőhöz, NÁ 80-150 mm között, csővégelzáró elem AIRVENT végdugó préselt, csőbe vagy idomra, horganyzott</t>
  </si>
  <si>
    <t>acéllemezből, NÁ 150 mm</t>
  </si>
  <si>
    <t xml:space="preserve">Kör keresztmetszetű légcsatorna és idomaik szerelése,  tartószerkezet nélkül, horganyzott acéllemez idomok, spirálkorcolt vagy hajlítható lemezcsőhöz, NÁ 80-150 mm között, ív, könyök idom AIRVENT 90 fokos szeletes könyökidom, horganyzott acéllemezből, NÁ </t>
  </si>
  <si>
    <t>100 mm</t>
  </si>
  <si>
    <t>125 mm</t>
  </si>
  <si>
    <t>150 mm</t>
  </si>
  <si>
    <t>Kör keresztmetszetű légcsatorna és idomaik szerelése,  tartószerkezet nélkül, horganyzott acéllemez idomok, spirálkorcolt vagy hajlítható lemezcsőhöz, NÁ 160-250 mm között, szűkítő idom AIRVENT C/C koncentrikus szűkítő idom, csőből - csőbe, horganyzott</t>
  </si>
  <si>
    <t>acéllemezből, d1/d2 =  200/ 150 mm</t>
  </si>
  <si>
    <t>Kör keresztmetszetű légcsatorna és idomaik szerelése,  tartószerkezet nélkül, horganyzott acéllemez idomok, spirálkorcolt vagy hajlítható lemezcsőhöz, NÁ 160-250 mm között, cső-, idomkapcsoló elem AIRVENT csőkapcsoló, horganyzott acéllemezből, NÁ 200 mm</t>
  </si>
  <si>
    <t>Kör keresztmetszetű légcsatorna és idomaik szerelése,  tartószerkezet nélkül, horganyzott acéllemez idomok, spirálkorcolt vagy hajlítható lemezcsőhöz, NÁ 160-250 mm között, nyeregidom AIRVENT préselt nyeregidom, gumitömítéssel, horganyzott acéllemezből,</t>
  </si>
  <si>
    <t>DN 150/100,</t>
  </si>
  <si>
    <t>DN 150/125,</t>
  </si>
  <si>
    <t>DN 150/150,</t>
  </si>
  <si>
    <t>Kör keresztmetszetű légcsatorna és idomaik szerelése,  tartószerkezet nélkül, horganyzott acéllemez idomok, spirálkorcolt vagy hajlítható lemezcsőhöz, NÁ 160-250 mm között, nyeregidom AIRVENTpréselt nyeregidom, gumitömítéssel, horganyzott acéllemezből,</t>
  </si>
  <si>
    <t>DN 200/100,</t>
  </si>
  <si>
    <t>DN 200/150,</t>
  </si>
  <si>
    <t>DN 200/200,</t>
  </si>
  <si>
    <t>Kör keresztmetszetű légcsatorna és idomaik szerelése,  tartószerkezet nélkül, horganyzott acéllemez idomok, spirálkorcolt vagy hajlítható lemezcsőhöz, NÁ 160-250 mm között, csővégelzáró elem AIRVENT végdugó préselt, csőbe vagy idomra, horganyzott</t>
  </si>
  <si>
    <t>acéllemezből, NÁ 200 mm</t>
  </si>
  <si>
    <t>Kör keresztmetszetű légcsatorna és idomaik szerelése,  tartószerkezet nélkül, horganyzott acéllemez idomok, spirálkorcolt vagy hajlítható lemezcsőhöz, NÁ 160-250 mm között, ív, könyök idom AIRVENT 90 fokos szeletes könyökidom, horganyzott acéllemezből,</t>
  </si>
  <si>
    <t>NÁ 200 mm</t>
  </si>
  <si>
    <t>Kör keresztmetszetű légcsatorna és idomaik szerelése,  tartószerkezet nélkül, horganyzott acéllemez idomok, spirálkorcolt vagy hajlítható lemezcsőhöz, NÁ 160-250 mm között, egyéb idomok, kiegészítő elemek (esővédő, szellőzőcsonk, kifúvó fej,  fali</t>
  </si>
  <si>
    <t>hüvely, deflektor, tisztító nyílás, beömlő nyílás, bilincs) AIRVENT ES-G(82) esősapka dróthálóval, horganyzott acéllemezből, NÁ 200 mm</t>
  </si>
  <si>
    <t>Kör keresztmetszetű légcsatorna és idomaik szerelése,  tartószerkezet nélkül, hangcsillapított hajlítható lemezcső, alumínium lemezből, NÁ 63-150 mm között AIRVENT SONODEC 25 kettősfalú hangszigetelt flexibilis cső, 25 mm-es szigeteléssel, NÁ 100 mm</t>
  </si>
  <si>
    <t>Kör keresztmetszetű légcsatorna és idomaik szerelése,  tartószerkezet nélkül, hangcsillapított hajlítható lemezcső, alumínium lemezből, NÁ 63-150 mm között AIRVENT SONODEC 25 kettősfalú hangszigetelt flexibilis cső, 25 mm-es szigeteléssel, NÁ 125 mm</t>
  </si>
  <si>
    <t>színben</t>
  </si>
  <si>
    <t>Egyéb befúvó és elszívó szerkezetek, kör vagy négyszög keresztmetszetű légszelep felszerelése lemezcsatornára, NÁ 350 mm-ig AIRVENT KV elszívó légszelep, acéllemezből, RAL 9010 festve, NÁ 100 mm</t>
  </si>
  <si>
    <t>Egyéb befúvó és elszívó szerkezetek, kör vagy négyszög keresztmetszetű légszelep felszerelése lemezcsatornára, NÁ 350 mm-ig AIRVENT KV elszívó légszelep, acéllemezből, RAL 9010 festve, NÁ 125 mm</t>
  </si>
  <si>
    <t>Radiális és félradiális ventilátor elhelyezése, csőventilátor, hangtompított, járókerék-átmérő: 200 mm-ig AIRVENT CVD-900/200 Hangcsillapított csentrifugál ventilátor, ~1, 230 V, 157 W, NÁ 200,</t>
  </si>
  <si>
    <t>Axiális és félaxiális ventilátor elhelyezése, axiális kisventilátor, falba építhető kivitelben AIRVENT Silent 100 CRZ mini axiálventilátor automata zsaluval, késleltető relével, 230 V/50 Hz, 95 m3/h</t>
  </si>
  <si>
    <t>Axiális és félaxiális ventilátor elhelyezése, axiális kisventilátor, falba építhető kivitelben AIRVENT Silent 300 CRZ mini axiálventilátor automata zsaluval, késleltető relével, 230 V/50 Hz, 195 m3/h</t>
  </si>
  <si>
    <t>Ventilátor kiegészítő elemek elhelyezése, csőventilátorhoz, kisventilátorokhoz, központi szellőztető rendszerekhez, járókerék-átmérő: 200 mm-ig BM 200 rezgéstompító kapcsoló bilincs, NÁ 200,</t>
  </si>
  <si>
    <t>Ventilátor kiegészítő elemek elhelyezése, csőventilátorhoz, kisventilátorokhoz, központi szellőztető rendszerekhez, járókerék-átmérő: 200 mm-ig HELIOS RSK 200 visszacsapószelep, NÁ 200, Cikkszám: 5074</t>
  </si>
  <si>
    <t>Ventilátor kiegészítő elemek elhelyezése, elektromos szabályozó és érzékelő berendezések, ventilátorokhoz, falba süllyesztett kivitelben, elektromos bekötés nélkül  ESU 3 fokozatmentes fordulatszámszabályozó, falbasüllyesztett kivitel, 230 V, maximális</t>
  </si>
  <si>
    <t>terhelhetőség:2,5 A (T 40 E),</t>
  </si>
  <si>
    <t>Kör keresztmetszetű légtechnikai vezeték rögzítése, vasbeton födémbe rögzítve, függesztés 0,25 m átlagmagassággal, DN 80-150 között HILTI MV-PI 100 M8 gumibetétes bilincs kör km. légcsatorna rögzítéshez, DN 100</t>
  </si>
  <si>
    <t>Kör keresztmetszetű légtechnikai vezeték rögzítése, vasbeton födémbe rögzítve, függesztés 0,25 m átlagmagassággal, DN 80-150 között HILTI MV-PI 125 M8 gumibetétes bilincs kör km. légcsatorna rögzítéshez, DN 125</t>
  </si>
  <si>
    <t>Kör keresztmetszetű légtechnikai vezeték rögzítése, vasbeton födémbe rögzítve, függesztés 0,25 m átlagmagassággal, DN 80-150 között HILTI MV-PI 150 M8 gumibetétes bilincs kör km. légcsatorna rögzítéshez, DN 150</t>
  </si>
  <si>
    <t>Kör keresztmetszetű légtechnikai vezeték rögzítése, vasbeton födémbe rögzítve, függesztés 0,25 m átlagmagassággal, DN 160-250 között HILTI MV-PI 200 M8 gumibetétes bilincs kör km. légcsatorna rögzítéshez, DN 200</t>
  </si>
  <si>
    <r>
      <t>Négyszög keresztmetszetű fixzsalu, túlnyomást kibocsátó zsalu, elektromos zsalu  felszerelése, falnyílásba, felületnagyság: 0,1 m</t>
    </r>
    <r>
      <rPr>
        <vertAlign val="superscript"/>
        <sz val="10"/>
        <color indexed="8"/>
        <rFont val="RomanD"/>
        <charset val="238"/>
      </rPr>
      <t>2</t>
    </r>
    <r>
      <rPr>
        <sz val="10"/>
        <color indexed="8"/>
        <rFont val="RomanD"/>
        <charset val="238"/>
      </rPr>
      <t>-ig AIRVENT GRA-70 négyszögkeresztmetszetű fali rács, kör keresztmetszetű csatlakozóval, dróthálóval, alumíniumból, zsürke</t>
    </r>
  </si>
  <si>
    <r>
      <t>Négyszög keresztmetszetű fixzsalu, túlnyomást kibocsátó zsalu, elektromos zsalu  felszerelése, falnyílásba, felületnagyság: 0,1 m</t>
    </r>
    <r>
      <rPr>
        <vertAlign val="superscript"/>
        <sz val="10"/>
        <color indexed="8"/>
        <rFont val="RomanD"/>
        <charset val="238"/>
      </rPr>
      <t>2</t>
    </r>
    <r>
      <rPr>
        <sz val="10"/>
        <color indexed="8"/>
        <rFont val="RomanD"/>
        <charset val="238"/>
      </rPr>
      <t>-ig AIRVENT GRA-150 négyszögkeresztmetszetű fali rács, kör keresztmetszetű csatlakozóval, dróthálóval, alumíniumból, zsürke</t>
    </r>
  </si>
  <si>
    <t>Víz-csatorna szerelés</t>
  </si>
  <si>
    <t>Takarítási munka</t>
  </si>
  <si>
    <t>Rögzítések, tömítések</t>
  </si>
  <si>
    <t>Épületgépészeti szerelvények és berendezések szerelése</t>
  </si>
  <si>
    <t>Általános épületgépészeti szigetelés</t>
  </si>
  <si>
    <t>Közműcsővezetékek és -szerelvények szerelése</t>
  </si>
  <si>
    <t>Szárazépítés</t>
  </si>
  <si>
    <t>Ellenőrző próbák készítése belső vízvezeték hálózatra, akkreditált vízminőség vizsgálat</t>
  </si>
  <si>
    <t>Földvisszatöltés munkagödörbe vagy munkaárokba, tömörítés nélkül, réteges elterítéssel, I-IV. osztályú talajban, kézi erővel, az anyag súlypontja karoláson belül, a vezeték (műtárgy) felett és mellett 50 cm vastagságig</t>
  </si>
  <si>
    <t>LTT.FULKE.LAM.24-LTT nedvességálló fülkerendszer 24mm-es HPL borítású lapból,2,0m magasságú, alapszínben, rozsdamentes lábakkal, fehér színben, aluminium kerettel WC helyiségbe. Ajtó belső oldalán kétágú akasztó, ajtóra szerelhető piperepolc (40x10cm)</t>
  </si>
  <si>
    <t>LTT.FULKE.LAM.24-LTT nedvességálló fülkerendszer 24mm-es HPL borítású lapból,2,0m magasságú, alapszínben, rozsdamentes lábakkal, fehér színben, aluminium kerettel WC helyiségbe.Ajtó belső oldalán kétágú akasztó.</t>
  </si>
  <si>
    <t>Menetes csatlakozású elzáró és szabályozó szerelvények kötései, DN 80 KPE-acél összekötő</t>
  </si>
  <si>
    <t>Menetes csatlakozású elzáró és szabályozó szerelvények kötései, DN 50 KPE-acél összekötő</t>
  </si>
  <si>
    <t>Menetes csatlakozású elzáró és szabályozó szerelvények kötései, DN 20 KPE-acé összekötő</t>
  </si>
  <si>
    <t>PP, PE, KPE nyomócső szerelése, földárokban, hegesztett kötésekkel, idomok nélkül, csőátmérő: 63-90 mm között PIPELIFE PE80 ivóvíz nyomócső 90x8,2 mm 12,5bar (C=1,25), 80VSDR11090EN100K</t>
  </si>
  <si>
    <t>PP, PE, KPE nyomócső szerelése, földárokban, hegesztett kötésekkel, idomok nélkül, csőátmérő: 63-90 mm között PIPELIFE PE80 ivóvíz nyomócső 63x3,6 mm 7,5bar (C=1,25), 80VSDR176063100K</t>
  </si>
  <si>
    <t>PP, PE, KPE nyomócső szerelése, földárokban, hegesztett kötésekkel, idomok nélkül, csőátmérő: 16-50 mm között PIPELIFE PE80 ivóvíz nyomócső 25x2,0 mm 10bar (C=1,25), PE80V025X2EN300K</t>
  </si>
  <si>
    <t>AF/Armaflex csőhéj AF2, falvastagság: 16,0 mm, külső csőátmérő 160 mm, R: AF-2-160</t>
  </si>
  <si>
    <t>Fűtési, HMV, HHV vezetékek szigetelése (ívek, idomok, szerelvények szigetelése és burkolás nélkül), szintetikus gumi alapú kaucsuk csőhéjjal csupasz kivitelben, ragasztással, öntapadó ragasztó szalag lezárással, NÁ 108 mm csőátmérő felett Armacell</t>
  </si>
  <si>
    <t>AF/Armaflex csőhéj AF2, falvastagság: 15,5 mm, külső csőátmérő 133 mm, R: AF-2-133</t>
  </si>
  <si>
    <t>AF/Armaflex csőhéj AF2, falvastagság: 15,0 mm, külső csőátmérő 114 mm, R: AF-2-114</t>
  </si>
  <si>
    <t>csőhéj AF2, falvastagság: 14,5 mm, külső csőátmérő 89 mm, R: AF-2-089</t>
  </si>
  <si>
    <t xml:space="preserve">Fűtési, HMV, HHV vezetékek szigetelése (ívek, idomok, szerelvények szigetelése és burkolás nélkül), szintetikus gumi alapú kaucsuk csőhéjjal csupasz kivitelben, ragasztással, öntapadó ragasztó szalag lezárással, NÁ 108 mm csőátmérőig Armacell AF/Armaflex </t>
  </si>
  <si>
    <t>csőhéj AF2, falvastagság: 14,0 mm, külső csőátmérő 57 mm, R: AF-2-057</t>
  </si>
  <si>
    <t>csőhéj AF2, falvastagság: 13,5 mm, külső csőátmérő 54 mm, R: AF-2-054</t>
  </si>
  <si>
    <t>csőhéj AF2, falvastagság: 13,5 mm, külső csőátmérő 42 mm, R: AF-2-042</t>
  </si>
  <si>
    <t>WAVIN QUICKSTREAM PE lefolyócső 200 mm, 5 m-es, BICS520</t>
  </si>
  <si>
    <t>PE polietilén lefolyócső szerelése csőtartókkal, szakaszos tömörségi próbával, - 80 °C tartós, 95°C rövid ideig tartó hőmérséklet tűréssel- szabadon, vagy padlócsatornába, tompahegesztéses kötésekkel, csőátmérő DN 100 méret felett, csőidomokkal, DN 200</t>
  </si>
  <si>
    <t>GEBERIT PE lefolyócső, 5 méteres szálban, 370.000, átmérő 200 x 6,2 mm</t>
  </si>
  <si>
    <t>WAVIN QUICKSTREAM PE lefolyócső 160 mm, 5 m-es, BICS516</t>
  </si>
  <si>
    <t>PE polietilén lefolyócső szerelése csőtartókkal, szakaszos tömörségi próbával, - 80 °C tartós, 95°C rövid ideig tartó hőmérséklet tűréssel- szabadon, vagy padlócsatornába, tompahegesztéses kötésekkel, csőátmérő DN 100 méret felett, csőidomokkal, DN 160</t>
  </si>
  <si>
    <t>GEBERIT PE lefolyócső, 5 méteres szálban, 369.000, átmérő 160 x 6,2 mm</t>
  </si>
  <si>
    <t>WAVIN QUICKSTREAM PE lefolyócső 125 mm, 5 m-es, BICS512</t>
  </si>
  <si>
    <t>PE polietilén lefolyócső szerelése csőtartókkal, szakaszos tömörségi próbával, - 80 °C tartós, 95°C rövid ideig tartó hőmérséklet tűréssel- szabadon, vagy padlócsatornába, tompahegesztéses kötésekkel, csőátmérő DN 100 méret felett, csőidomokkal, DN 125</t>
  </si>
  <si>
    <t>GEBERIT PE lefolyócső, 5 méteres szálban, 368.000, átmérő 125 x 4,9 mm</t>
  </si>
  <si>
    <t>WAVIN QUICKSTREAM PE lefolyócső 110 mm, 5 m-es, BICS511</t>
  </si>
  <si>
    <t>PE polietilén lefolyócső szerelése csőtartókkal, szakaszos tömörségi próbával, - 80 °C tartós, 95°C rövid ideig tartó hőmérséklet tűréssel- szabadon, vagy padlócsatornába, tompahegesztéses kötésekkel, csőátmérő DN 100 méret felett, csőidomokkal, DN 110</t>
  </si>
  <si>
    <t>GEBERIT PE lefolyócső, 5 méteres szálban, 367.000, átmérő 110 x 4,3 mm</t>
  </si>
  <si>
    <t>QUICKSTREAM PE lefolyócső 63 mm, 5 m-es, BICS506</t>
  </si>
  <si>
    <t>PE polietilén lefolyócső szerelése csőtartókkal, szakaszos tömörségi próbával, - 80 °C tartós, 95°C rövid ideig tartó hőmérséklet tűréssel- szabadon, vagy padlócsatornába, tompahegesztéses kötésekkel, csőátmérő DN 100 méretig, csőidomokkal, DN 63 WAVIN</t>
  </si>
  <si>
    <t>QUICKSTREAM PE lefolyócső 50 mm, 5 m-es, BICS505</t>
  </si>
  <si>
    <t>PE polietilén lefolyócső szerelése csőtartókkal, szakaszos tömörségi próbával, - 80 °C tartós, 95°C rövid ideig tartó hőmérséklet tűréssel- szabadon, vagy padlócsatornába, tompahegesztéses kötésekkel, csőátmérő DN 100 méretig, csőidomokkal, DN 50 WAVIN</t>
  </si>
  <si>
    <t>QUICKSTREAM PE lefolyócső 40 mm, 5 m-es, BICS504</t>
  </si>
  <si>
    <t>PE polietilén lefolyócső szerelése csőtartókkal, szakaszos tömörségi próbával, - 80 °C tartós, 95°C rövid ideig tartó hőmérséklet tűréssel- szabadon, vagy padlócsatornába, tompahegesztéses kötésekkel, csőátmérő DN 100 méretig, csőidomokkal, DN 40 WAVIN</t>
  </si>
  <si>
    <t>QUICKSTREAM PE lefolyócső 32 mm, 5 m-es, BICS503</t>
  </si>
  <si>
    <t>PE polietilén lefolyócső szerelése csőtartókkal, szakaszos tömörségi próbával, - 80 °C tartós, 95°C rövid ideig tartó hőmérséklet tűréssel- szabadon, vagy padlócsatornába, tompahegesztéses kötésekkel, csőátmérő DN 100 méretig, csőidomokkal, DN 32 WAVIN</t>
  </si>
  <si>
    <t>Ivóvíz vezeték, Horganyzott cső szerelése, menetes kötésekkel, cső elhelyezése csőidomokkal, szakaszos nyomáspróbával, tartószerkezetre, DN 50 felett, DN 80 Horganyzott acélcső, A 37X minőségű 3" simavégű</t>
  </si>
  <si>
    <t>Ivóvíz vezeték, Horganyzott cső szerelése, menetes kötésekkel, cső elhelyezése csőidomokkal, szakaszos nyomáspróbával, tartószerkezetre, DN 50 méretig, DN 50 Horganyzott acélcső, A 37X minőségű 2" simavégű</t>
  </si>
  <si>
    <t>tételben), DN 40 HENCO Standard többrétegű PE-Xc/Al /PE-Xc cső 5 m-es szálban, 10 bar, 95 °C, 50x4 mm, Rendelési szám: 05-504042</t>
  </si>
  <si>
    <t xml:space="preserve">Ivóvíz vezeték, Ötrétegű cső szerelése, PE-Xc/Al/PE-Xc, PE-Xc/Al/PE-Xb, PE-Xb/Al/PE-Xb vagy PE-Xb/Al/PE anyagból, préselt csőkötésekkel, cső elhelyezése csőidomokkal, szakaszos nyomáspróbával, falhoronyba vagy padlószerkezetbe szerelve (horonyvésés külön </t>
  </si>
  <si>
    <t>tételben), DN 32 HENCO Standard többrétegű PE-Xc/Al /PE-Xc cső 5 m-es szálban, 10 bar, 95 °C, 40x3,5 mm, Rendelési szám: 05-403533</t>
  </si>
  <si>
    <t>tételben), DN 25 HENCO Standard többrétegű PE-Xc/Al /PE-Xc cső tekercsben, piros, 13 mm vtg., habosított PE szig., 10 bar 95 °C, 32x3, Rsz: 25-ISO4-32-RO</t>
  </si>
  <si>
    <t>tételben), DN 20 HENCO RIXc többrétegű PE-Xc/Al 0,28/PE-Xc cső tekercsben, 13 mm vtg. habosított PE szigeteléssel, 10 bar, 95 °C, 26x3, Rendelési szám: 50-ISO13-R26-BL</t>
  </si>
  <si>
    <t>tételben), DN 15 HENCO RIXc többrétegű PE-Xc/Al 0,28/PE-Xc cső tekercsben, 13 mm vtg. habosított PE szigeteléssel, 10 bar, 95 °C, 20x2, Rendelési szám: 50-ISO13-R20-BL</t>
  </si>
  <si>
    <t>tömlővel, sugárcsővel, vízbekötés: 4 előre perf. hely. falba süllyesztett, Csz.: 01 8800 0990 02</t>
  </si>
  <si>
    <t>Fali tűzcsapszekrény elhelyezése, tartozékokkal összeszerelve, oltó vízvezetékhez, falba süllyesztve, előre kialakított falfülkébe, 1" (25 szerelvényekkel) Csolnoki Szerelvénygyártó V1-D 800x650x250 mm tűzcsapszekrény, CE min., tömlőtartó dobbal, 30 m</t>
  </si>
  <si>
    <t>Hulladékgyűjtő elhelyezése falra szerelt kivitelben Szeméttartó egészségügyi betétekhez ,6,5 literes,Természetes selyem szatén felület,Kód:763060200</t>
  </si>
  <si>
    <t>Hulladékgyűjtő elhelyezése falra szerelt kivitelben Hulladékgyüjtő fém, fehérre szinterezett, 65 literes, Rendelési szám: B&amp;K MEDPP0065</t>
  </si>
  <si>
    <t>Papíradagolók elhelyezése falra szerelt kivitelben Ipari toalettpapír adagoló rozsdamentes, matt, D250 x 112 mm, Rendelési szám: B&amp;K M783CS</t>
  </si>
  <si>
    <t>Papíradagolók elhelyezése falra szerelt kivitelben Kéztörlőpapír adagoló rozsdamentes, matt, hajtogatott papírhoz, Rendelési szám: B&amp;K D106CSA</t>
  </si>
  <si>
    <t>Szappan vagy illatosító adagolók elhelyezése falra szerelt kivitelben MOFÉM Fiesta szappanadagoló, rögzítő szettel, kód: 501-1022-00</t>
  </si>
  <si>
    <t>Piperetárgyak elhelyezése négy vagy több helyen felerősítve, tükör, elektromos bekötés nélkül Fazettázott tükör világítás nélkül, 2000x1750 cm</t>
  </si>
  <si>
    <t>Piperetárgyak elhelyezése négy vagy több helyen felerősítve, tükör, elektromos bekötés nélkül Fazettázott tükör világítás nélkül, 7775x100 cm</t>
  </si>
  <si>
    <t>Piperetárgyak elhelyezése négy vagy több helyen felerősítve, tükör, elektromos bekötés nélkül Fazettázott tükör világítás nélkül, 2941x100 cm</t>
  </si>
  <si>
    <t>Piperetárgyak elhelyezése négy vagy több helyen felerősítve, tükör, elektromos bekötés nélkül Fazettázott tükör világítás nélkül, 60x45 cm</t>
  </si>
  <si>
    <t>Piperetárgyak elhelyezése egy-három helyen felerősítve, WC-kefe tartóval MOFÉM Fiesta WC kefe fali tartóval, kód: 501-1080-00</t>
  </si>
  <si>
    <t>Piperetárgyak elhelyezése egy-három helyen felerősítve, piperepolc MOFÉM Fiesta üvegpolc, 520 mm, kód: 501-1050-00</t>
  </si>
  <si>
    <t>Piperetárgyak elhelyezése egy-három helyen felerősítve, törölközőtartó MOFÉM Fiesta törölköző tartó gyűrű, rögzítő szettel, kód: 501-1012-00</t>
  </si>
  <si>
    <t>Zuhanyfüggöny PVC anyagból, zuhanytartó rúddal 120x2000mm</t>
  </si>
  <si>
    <t>Piperetárgyak elhelyezése egy-három helyen felerősítve, ruha- és törölközőakasztó MOFÉM Fiesta akasztó, dupla, rögzítő szettel, kód: 501-1030-00</t>
  </si>
  <si>
    <t>Piperetárgyak elhelyezése egy-három helyen felerősítve, szappantartó MOFÉM Fiesta szappantartó rácsos, rögzítő szettel, kód: 501-1020-00</t>
  </si>
  <si>
    <t>Mozgássérült vízellátási berendezések kiegészítő szerelvényeinek elhelyezése O.NOVO zuhanyülőke, 600 mm-es sínen, 300 mm-es tartományban állítható, fehér, Kód: 8721 00 01</t>
  </si>
  <si>
    <t>Mozgássérült vízellátási berendezések kiegészítő szerelvényeinek elhelyezése O.NOVO WC papírtartó a kapaszkodóhoz, fehér, Kód: 8718 50 00</t>
  </si>
  <si>
    <t>Mozgássérült vízellátási berendezések kiegészítő szerelvényeinek elhelyezése O.NOVO kapaszkodó, fixre szerelhető, fehér, Kód: 8718 00 01</t>
  </si>
  <si>
    <t>Mozgássérült vízellátási berendezések kiegészítő szerelvényeinek elhelyezése O.NOVO flexibi le- és túlfolyó rendszer, fehér, Kód: 8724 50 00</t>
  </si>
  <si>
    <t>Vizes berendezési tárgyak bűzelzáróinak felszerelése, mosdóhoz, bidéhez Viega szifon, falon kívüli, 1 1/4" x 40, Csz.: 553 128</t>
  </si>
  <si>
    <t>Vizes berendezési tárgyak bűzelzáróinak felszerelése, falikúthoz-mosogatóhoz DN 50 Viega csőszifon, mosogatóhoz, műanyag, 1 1/2" x 50, Csz.: 107 888</t>
  </si>
  <si>
    <t>Padló alatti illetve falba süllyeszthető bűzelzáró, padló feletti vagy falba süllyeszthető elhelyezése HL21, Csepegtető tölcsér DN32 víz- és golyós bűzzárral</t>
  </si>
  <si>
    <t>bűzzár-kazetta kihúzható, és tisztítható, vagy cserélhető. Bemenete Ø 20 - 32mm-es csővel vagy tömlővel. A beépítőház a végleges beépítési mélységre állítható. Min beépítési mélység 60mm</t>
  </si>
  <si>
    <t>Padló alatti illetve falba süllyeszthető bűzelzáró, padló feletti vagy falba süllyeszthető elhelyezése HL138, Klímaszifon falba süllyesztve kondenzvíz és cseppgyűjtéshez DN32 függőleges kimenettel. A kiszáradás esetén is bűzzáró (kettős működésű)</t>
  </si>
  <si>
    <t>nemesacél ráccsal, a csempézés idejére merevítő védőfedéllel. Terhelhetőség: 300kg</t>
  </si>
  <si>
    <t>Padló alatti illetve falba süllyeszthető bűzelzáró, padló alatti 1, 2, 3 ágú elhelyezése HL510NPr, Padlólefolyó DN40/50 vízszintes csatlakozóval, szigetelő karimával, "Primus" kiszáradás-védett vízbűzzárral, 123x123 mm műanyag rácstartóval, 115x115 mm</t>
  </si>
  <si>
    <t>HL900 légbeszívó szelep</t>
  </si>
  <si>
    <t>Padló alatti illetve falba süllyeszthető bűzelzáró, padló alatti 1, 2, 3 ágú elhelyezése HL62.1, Padlólefolyó DN110/160 függöleges kimenet, szigetelő karima, lombfogó  kosárral.</t>
  </si>
  <si>
    <t>Padló alatti illetve falba süllyeszthető bűzelzáró, padló alatti 1, 2, 3 ágú elhelyezése HL616/1 padlóösszefolyó DN110 függöleges kimenet, 240x240 mm kerettel,öntöttvas ráccsal, cdappantyúszelepes bűzzárral.</t>
  </si>
  <si>
    <t>Csaptelepek és szerelvényeinek felszerelése, mosogató csaptelepek, álló, illetve süllyesztett mosogató csaptelep MOFÉM TREND PLUS álló mosogató csaptelep, forgatható felső kifolyócsővel, kifolyócső 190mm, kód: 152-1551-00</t>
  </si>
  <si>
    <t>óránkénti higiéniai öblítéssel, előszűrővel és visszafoly.gátlóval, 9V-os elemmel, alacsony elemfeszültség jelzéssel, tartozékokkal, króm, Csz.: 012010699</t>
  </si>
  <si>
    <t>Csaptelepek és szerelvényeinek felszerelése, mosdócsaptelepek, elektronikus vagy infravezérlésű mosdócsaptelep SCHELL PURIS elektronikus mosdó csaptelep, hőmérséklet szabályzóval, infra vezérléssel, 5 választható működési programmal, kapcsolható 24</t>
  </si>
  <si>
    <t>150-1501-00</t>
  </si>
  <si>
    <t>Csaptelepek és szerelvényeinek felszerelése, mosdócsaptelepek, álló illetve süllyesztett mosdócsaptelep MOFÉM TREND PLUS egykaros mosdócsaptelep, 5 l/perc Eco perlátorral, ECO kerámia vezérlő, forr. elleni védelemmel, kr. leeresztőszeleppel, kód:</t>
  </si>
  <si>
    <t>Csaptelepek és szerelvényeinek felszerelése, mosdócsaptelepek, álló illetve süllyesztett mosdócsaptelep QUIK mosdóba szerelhető időzített, nyomógombos csaptelep, R : B&amp;K QK230I</t>
  </si>
  <si>
    <t>Csaptelepek és szerelvényeinek felszerelése, zuhanycsaptelepek, fali zuhanycsaptelep Kludi-Standard zuhanycsaptelep, falra szerelhető kivitel,bekötési méret 120mm,zuhanygarnitúrával, kompletten</t>
  </si>
  <si>
    <t>Berendezési tárgyak szerelvényeinek felszerelése, sarokszelep szerelés HERZ 1/2" vizelde sarokszelep, Csz: UH13112</t>
  </si>
  <si>
    <t>Berendezési tárgyak szerelvényeinek felszerelése, sarokszelep szerelés MOFÉM sárgaréz sarokszelep 1/2"-1/2" sárgaréz, krómozott, 10 bar, Kód: 163-0002-00</t>
  </si>
  <si>
    <t>Vizelde kiegészítő elemei, szerelőelem vizeldéhez (működtető elemmel), falba építhető WAVIN TECEprofil önhordó falba építhető vizeldekeret, CLTE32008</t>
  </si>
  <si>
    <t>Vizelde kiegészítő elemei, öblítőszelep, infravezérlésű WAVIN TECE vizeldeöblítő mágnesszelep infraérzékelővel, rozsdamentes acél előlappal, hálózati tápellátás 230/12V, vagy 9V elemes kivitelben</t>
  </si>
  <si>
    <t>Vizelde vagy piszoár berendezés elhelyezése, öblítőszelep, sarokszelep és bűzelzáró nélkül, porcelán, fali vizelde (szerelőelemre szerelhető) SAVAL porcelán vizelde, 7050 59 01, fehér</t>
  </si>
  <si>
    <t>WC öblítőtartály felszerelése és bekötése, szerelőelemes (működtető elemmel) falba építhető WAVIN TECEprofil önhordó falba építhető WC tartály, CLTE300 WAVIN TECE fali rögzítő szett önhordó falba építhető WC tartályhoz, CLTE380  Nyomólappal kompletten</t>
  </si>
  <si>
    <t>WC-csésze kiegészítő szerelvényeinek elhelyezése, WC-ülőke Alföldi WC-ülőke, 8780 95 01, fehér</t>
  </si>
  <si>
    <t>WC csésze elhelyezése és bekötése, öblítőtartály, sarokszelep, WC ülőke,  nyomógomb nélkül, porcelánból, fali WC csésze, mélyöblítésű kivitelben OMNIA CLASSIC mélyöblítésú WC, falra szerelhető, 7682 10 01, fehér</t>
  </si>
  <si>
    <t>WC csésze elhelyezése és bekötése, öblítőtartály, sarokszelep, WC ülőke,  nyomógomb nélkül, porcelánból, fali WC csésze, lapos öblítésű kivitelben B&amp;K Porcelán WC-kagyló mozgáskorlátozottak részére, fali, hátsó kifolyással Cikkszám: TH460I</t>
  </si>
  <si>
    <t>Mosogató, mosdó vagy falikút tartozékok felszerelése, falba építhető szerelőelem WAVIN TECEprofil önhordó falba építhető mosdókeret, CLTE310</t>
  </si>
  <si>
    <t>Mosogató, mosdó vagy falikút tartozékok felszerelése, falsík előtti szerelőelem Viega Eco Plus mosdó-elem, mozgássérült mosdóhoz, álló csaptelepekhez, acél kerettel, porszórással, építési magasság: 1300, Csz.: 461 799</t>
  </si>
  <si>
    <t>Kézmosó berendezés elhelyezése és bekötése, kifolyószelep, sarokszelep, szifontakaró és bűzelzáró nélkül, porcelán kivitelben BÁZIS porcelán kézmosó, 45 cm, 3 csaplyukkal, fúrt, 4145 45 01, fehér</t>
  </si>
  <si>
    <t>Mosdó vagy mosómedence berendezés elhelyezése és bekötése, kifolyószelep, bűzelzáró és sarokszelep nélkül, felülről beépíthető (bútorba) mosdó (komplett) SOLINAR beépíthető mosdó 53 cm,  1 csaplyukkal, fúrt, 6006 33 01, fehér</t>
  </si>
  <si>
    <t>Mosdó vagy mosómedence berendezés elhelyezése és bekötése, kifolyószelep, bűzelzáró és sarokszelep nélkül, falra szerelhető porcelán kivitelben (komplett) B&amp;K Porcelán mosdó mozgáskorlátozottak részére döntőberendezéssel 675x570 mm Cikkszám: TH410AI</t>
  </si>
  <si>
    <t>Mosdó vagy mosómedence berendezés elhelyezése és bekötése, kifolyószelep, bűzelzáró és sarokszelep nélkül, falra szerelhető porcelán kivitelben (komplett) BÁZIS porcelán mosdó 60 cm, 3 csaplyukkal, fúrt, 4196 71 01, fehér</t>
  </si>
  <si>
    <t>Mosogató elhelyezése és bekötése, hideg-meleg vízre, háztartási mosogatók, csaptelep és bűzelzáró nélkül, bútorba beépített, kétmedencés Rozsdamentes lemez háztartási mosogató, kétmedencés 860x435 mm</t>
  </si>
  <si>
    <t>Mosogató elhelyezése és bekötése, hideg-meleg vízre, háztartási mosogatók, csaptelep és bűzelzáró nélkül, bútorba beépített, egymedencés csepptálcás Rozsdamentes lemez mosogató, 860x435 mm, egymedence + csöpögtető</t>
  </si>
  <si>
    <t>Mosogató elhelyezése és bekötése, hideg-meleg vízre, háztartási mosogatók, csaptelep és bűzelzáró nélkül, bútorba beépített, egymedencés Rozsdamentes lemez mosogató, 404x374 mm, egymedencés, beépíthető</t>
  </si>
  <si>
    <t>Falikút, kiöntő vagy mosóvályú elhelyezése és bekötése, fali kiöntő, szifon (bűzelzáró) és tartozékok nélkül, acéllemezből vagy öntöttvasból Fali kiöntő rozsdamentes lemezből, leeresztőszeleppel, szifon és csaptelep nélkül, R: B&amp;K WB440C</t>
  </si>
  <si>
    <t>Vízelvezetés átemelő telepek vizek szállítására, beltéri elhelyezésre Wilo-HIDrainLift 3, 3-35 szennyvízátemelő berendezés, szerelőfal mögötti beépítésre is, elektromos dugasszal, nyomóvezetékkel, 1~230V,</t>
  </si>
  <si>
    <t>literes tűzzománcozott acél tartállyal, aktív anódos védelemmel, kombinált biztonsági szeleppel, 2,0 kW elektromos teljesítmény,</t>
  </si>
  <si>
    <t>Elektromos melegvíztermelő és tároló berendezés elhelyezése, tartozékokkal, szerelvényekkel, vízoldali bekötéssel, elektromos bekötés nélkül, 80,01- 200 liter között HAJDU ZV - 200 zártrendszerű elektromos forróvíztároló, fali vízszintes kivitelű, 200</t>
  </si>
  <si>
    <t>200 literes tűzzománcozott acél tartállyal, aktív anódos védelemmel, kombinált biztonsági szeleppel, 2,4 kW elektromos teljesítmény, Csz.: 2112411140</t>
  </si>
  <si>
    <t>Elektromos melegvíztermelő és tároló berendezés elhelyezése, tartozékokkal, szerelvényekkel, vízoldali bekötéssel, elektromos bekötés nélkül, 80,01- 200 liter között HAJDU Z - 200 EK-1 zártrendszerű elektromos forróvíztároló, fali függőleges kivitelű,</t>
  </si>
  <si>
    <t>150 literes tűzzománcozott acél tartállyal, aktív anódos védelemmel, kombinált biztonsági szeleppel, 1,8 kW elektromos teljesítmény, Csz.: 2112115113</t>
  </si>
  <si>
    <t>Elektromos melegvíztermelő és tároló berendezés elhelyezése, tartozékokkal, szerelvényekkel, vízoldali bekötéssel, elektromos bekötés nélkül, 80,01- 200 liter között HAJDU Z - 150 EK-1 zártrendszerű elektromos forróvíztároló, fali függőleges kivitelű,</t>
  </si>
  <si>
    <t>literes tűzzománcozott acél tartállyal, aktív anódos védelemmel, kombinált biztonsági szeleppel, 1,8 kW elektromos teljesítmény, Csz.: 2111815112</t>
  </si>
  <si>
    <t>Elektromos melegvíztermelő és tároló berendezés elhelyezése, tartozékokkal, szerelvényekkel, vízoldali bekötéssel, elektromos bekötés nélkül, 20,01 - 80 liter között HAJDU Z - 80 EK-1 zártrendszerű elektromos forróvíztároló, fali függőleges kivitelű, 80</t>
  </si>
  <si>
    <t>literes felső elhelyezésű tartály, kombinált biztonsági szeleppel, 2 kW elektromos teljesítmény,</t>
  </si>
  <si>
    <t>Elektromos melegvíztermelő és tároló berendezés elhelyezése, tartozékokkal, szerelvényekkel, vízoldali bekötéssel, elektromos bekötés nélkül, 20 literig Stiebel-Eltron SHU10SLi + SVMT biztonsági szeleppel, zártrendszerű elektromos forróvíztároló, 10</t>
  </si>
  <si>
    <t>átömlésű nikkelezett sr. szelepház, 1076024</t>
  </si>
  <si>
    <t>Kétoldalon menetes vagy roppantógyűrűs szerelvény elhelyezése, külső vagy belső menettel, illetve hollandival csatlakoztatva DN 80, DN 100 gömbcsap OVENTROP Optibal golyoscsap, müa. bevonatos acélkarrral, PN16, DN80, G 3" bm. (-10 ... +70)°C, teljes</t>
  </si>
  <si>
    <t>szerint, lapos tömítéssel, műanyag fogantyúval, max. 90°C, mindkét oldalán G 1/4" vakdugóval lezárt ürítési hellyel, vörösöntvényből, nyers felülettel, teljes átömlésű,holttér-mentes kivitelben, 4208916</t>
  </si>
  <si>
    <t>Kétoldalon menetes vagy roppantógyűrűs szerelvény elhelyezése, külső vagy belső menettel, illetve hollandival csatlakoztatva DN 50, DN 65 gömbcsap, víz- és gázfőcsap OVENTROP Optibal TW golyoscsap ivóvízre, PN10, DN50, km., G2 1/8xG2 1/8, DIN ISO 228</t>
  </si>
  <si>
    <t>lapos tömítéssel, műanyag fogantyúval, max. 90°C, mindkét oldalán G 1/4" vakdugóval lezárt ürítési hellyel, vörösöntvényből, nyers felülettel, teljes átömlésű, holttér-mentes kivitelben, 4208908</t>
  </si>
  <si>
    <t>Kétoldalon menetes vagy roppantógyűrűs szerelvény elhelyezése, külső vagy belső menettel, illetve hollandival csatlakoztatva DN 25 gömbcsap, víz- és gázfőcsap OVENTROP Optibal TW golyoscsap ivóvízre, PN10, DN25, km., G1 1/4xG1 1/4, DIN ISO 228 szerint,</t>
  </si>
  <si>
    <t>3/4", külső menet+holl., PN16, max 40°C,SG150-3/4AA</t>
  </si>
  <si>
    <t>Kétoldalon menetes vagy roppantógyűrűs szerelvény elhelyezése, külső vagy belső menettel, illetve hollandival csatlakoztatva DN 20 biztonsági szerelvény Honeywell biztonsági szelepcsoport HMV tartályokhoz 200literig, 6bar lefúvató+visszacsapó+elzáró,</t>
  </si>
  <si>
    <t>tömítéssel, műanyag fogantyúval, max. 90°C, mindkét oldalán G 1/4" vakdugóval lezárt ürítési hellyel, vörösöntvényből, nyers felülettel, teljes átömlésű, holttér-mentes kivitelben, 4208906</t>
  </si>
  <si>
    <t>Kétoldalon menetes vagy roppantógyűrűs szerelvény elhelyezése, külső vagy belső menettel, illetve hollandival csatlakoztatva DN 20 gömbcsap, víz- és gázfőcsap OVENTROP Optibal TW golyoscsap ivóvízre, PN10, DN20, km., G1xG1, DIN ISO 228 szerint, lapos</t>
  </si>
  <si>
    <t>1/2", külső menet+holl., PN16,max 40°C, SG150-1/2AA</t>
  </si>
  <si>
    <t>Kétoldalon menetes vagy roppantógyűrűs szerelvény elhelyezése, külső vagy belső menettel, illetve hollandival csatlakoztatva DN 15 biztonsági szerelvény Honeywell biztonsági szelepcsoport HMV tartályokhoz 200literig, 6bar lefúvató+visszacsapó+elzáró,</t>
  </si>
  <si>
    <t>tömítéssel, műanyag fogantyúval, max. 90°C, mindkét oldalán G 1/4" vakdugóval lezárt ürítési hellyel, vörösöntvényből, nyers felülettel, teljes átömlésű, holttér-mentes kivitelben, 4208904</t>
  </si>
  <si>
    <t xml:space="preserve">Kétoldalon menetes vagy roppantógyűrűs szerelvény elhelyezése, külső vagy belső menettel, illetve hollandival csatlakoztatva DN 15 gömbcsap, víz- és gázfőcsap OVENTROP Optibal TW golyoscsap ivóvízre, PN10, DN15, km., G3/4xG3/4, DIN ISO 228 szerint, lapos </t>
  </si>
  <si>
    <t>Egyoldalon menetes szerelvény elhelyezése, külső vagy belső menettel, illetve hollandival csatlakoztatva DN 15 légtelenítőszelep, kifolyó- és locsolószelep, töltőszelep MOFÉM kifolyószelep, tömlővéggel 1/2" sárgaréz, krómozott, 10 bar, Kód: 162-0001-00</t>
  </si>
  <si>
    <t>Vízvezeték hálózat, csapadékvíz, szennyvíhálózat tartószerkezet</t>
  </si>
  <si>
    <t>Festés után takarítás Flóraszept tisztítószerrel</t>
  </si>
  <si>
    <r>
      <t>Munkagödör földkiemelése épületek és műtárgyak helyén bármely konzisztenciájú, I-IV. oszt. talajban, gépi erővel, kiegészítő kézi munkával, alapterület: 10,00 m</t>
    </r>
    <r>
      <rPr>
        <vertAlign val="superscript"/>
        <sz val="10"/>
        <color indexed="8"/>
        <rFont val="RomanD"/>
        <charset val="238"/>
      </rPr>
      <t>2</t>
    </r>
    <r>
      <rPr>
        <sz val="10"/>
        <color indexed="8"/>
        <rFont val="RomanD"/>
        <charset val="238"/>
      </rPr>
      <t>-ig, 2,0 m mélységig</t>
    </r>
  </si>
  <si>
    <t>Felületre szerelt lámpatest elhelyezése előre elkészített tartószerkezetre, zárt, LED-es kivitelben L1-es jelű szobai lámbpates Trilux DECA WD3 G2 32W</t>
  </si>
  <si>
    <t>Felületre szerelt lámpatest elhelyezése előre elkészített tartószerkezetre, zárt, LED-es kivitelben L2-es jelű szobai előtér lámbpates Trilux DECA WD1 G210W</t>
  </si>
  <si>
    <t>Felületre szerelt lámpatest elhelyezése előre elkészített tartószerkezetre, zárt, LED-es kivitelben L3-es jelű közlekedő folyosó 2x14W Trilux evg</t>
  </si>
  <si>
    <t>Felületre szerelt lámpatest elhelyezése előre elkészített tartószerkezetre, zárt, LED-es kivitelben L4-es jelű közlekedő folyosó 2x14W +inv 1,5h Trilux evg</t>
  </si>
  <si>
    <t>Felületre szerelt lámpatest elhelyezése előre elkészített tartószerkezetre, zárt, LED-es kivitelben L5-es jelű lépcsőház oldalfali lámpatest TRILUX DECA WD1 ZPA 10W</t>
  </si>
  <si>
    <t>Felületre szerelt lámpatest elhelyezése előre elkészített tartószerkezetre, zárt, LED-es kivitelben L6-es jelű WC lámpatest LED Trilux CENTRA S 7481 G2 8W</t>
  </si>
  <si>
    <t>Felületre szerelt lámpatest elhelyezése előre elkészített tartószerkezetre, zárt, LED-es kivitelben L7-es jelű WC előtér lámpatest LED Trilux CENTRA S 7481 G2 10W</t>
  </si>
  <si>
    <t>Felületre szerelt lámpatest elhelyezése előre elkészített tartószerkezetre, zárt, LED-es kivitelben L8 jelű 235 2x35W öltöző Trilux 235</t>
  </si>
  <si>
    <t>Felületre szerelt lámpatest elhelyezése előre elkészített tartószerkezetre, zárt, LED-es kivitelben L9 jelű 235 2x35W + inv1,5h öltöző Trilux 235</t>
  </si>
  <si>
    <t>Felületre szerelt lámpatest elhelyezése előre elkészített tartószerkezetre, zárt, LED-es kivitelben L10 jelű 235 2x35W IP65 védett lámpatest raktár, színpad 235</t>
  </si>
  <si>
    <t>Felületre szerelt lámpatest elhelyezése előre elkészített tartószerkezetre, zárt, LED-es kivitelben L11 jelű mosdó feletti lámpa szobákban Trilux Acuro 114 evg IP44 1x14W</t>
  </si>
  <si>
    <t xml:space="preserve">Felületre szerelt lámpatest elhelyezése előre elkészített tartószerkezetre, zárt, LED-es kivitelben L13 jelű széksor számzás világítás sülly lámpatest Trilux Pareda Silm AM5L 100 2W </t>
  </si>
  <si>
    <t>Felületre szerelt lámpatest elhelyezése előre elkészített tartószerkezetre, zárt, LED-es kivitelben L14 jelű lámpatest Bolt  vill Trliux DECA WD3 G2 23W Led</t>
  </si>
  <si>
    <t>Szerelt lámpatest elhelyezése előre elkészített tartószerkezetre, zárt, LED-es kivitelben L15 jelű lámpatest  földbe sülly Trliux Lutera 200 LED 16W IP68</t>
  </si>
  <si>
    <t>Felületre szerelt lámpatest elhelyezése előre elkészített tartószerkezetre, zárt, LED-es kivitelben L16 jelű lámpatest Dekoratív közlekedő lámpa Trilux POLAN WD2 40W</t>
  </si>
  <si>
    <t>Felületre szerelt lámpatest elhelyezése előre elkészített tartószerkezetre, zárt, LED-es kivitelben L17 jelű lámpatest LED trilux IPRELA 22W IP54</t>
  </si>
  <si>
    <t>Felületre szerelt lámpatest elhelyezése előre elkészített tartószerkezetre, zárt, LED-es kivitelben L18 jelű lámpatest LED trilux DECA WD1 ZBB03 wc oldalfali</t>
  </si>
  <si>
    <t>Felületre szerelt lámpatest elhelyezése előre elkészített tartószerkezetre, zárt, LED-es kivitelben L19 jelű lámpatest LED trilux Acuro 139 evg IP54 1x39W wc pult feletti</t>
  </si>
  <si>
    <t>Felületre szerelt lámpatest elhelyezése előre elkészített tartószerkezetre, zárt, LED-es kivitelben L20 jelű lámpatest LED trilux  Skeo Pura 40 18W nyitott átjáró, közlekedő</t>
  </si>
  <si>
    <t>Felületre szerelt lámpatest elhelyezése előre elkészített tartószerkezetre, zárt, LED-es kivitelben L21 jelű lámpatest Dekotariv lámpaoszlop Trilux  Lanterns 9821 IP65 24w 3m pórszórt acél oszloppal kompletten betonozással, tartószerkezettel</t>
  </si>
  <si>
    <t>Felületre szerelt lámpatest elhelyezése előre elkészített tartószerkezetre, zárt, LED-es kivitelben L22 jelű lámpatest fényvető trilux Lumena 40 RE2L 23W LED kültéri</t>
  </si>
  <si>
    <t xml:space="preserve">Felületre szerelt lámpatest elhelyezése előre elkészített tartószerkezetre, zárt, LED-es kivitelben L23 jelű lámpatest Oldalali terasz Trilux Deca WD2 IP65 19W </t>
  </si>
  <si>
    <t>Kijáratjelző elhelyezése 8w Trilux Tigger 1,5h IP20 beltéri</t>
  </si>
  <si>
    <t>Kijáratjelző elhelyezése 8w Trilux Tigger 1,5h IP65 Kültéri</t>
  </si>
  <si>
    <t>Bizt vill lámpatest 2W LED 1,5h trilux Tigger</t>
  </si>
  <si>
    <t>Villám- és érintésvédelmi hálózat tartozékainak szerelése, felfogórúd szívócsúccsal OBO 2 m-es acélrúd, 16 mm, köracél csatlakozóval, 101/F-1000, R.sz.: 5424100 és 5304105</t>
  </si>
  <si>
    <t xml:space="preserve">Villámhárító földelő elhelyezée földárokba horg. Köracél 12mm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</si>
</sst>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 _F_t_-;\-* #,##0\ _F_t_-;_-* &quot;-&quot;\ _F_t_-;_-@_-"/>
    <numFmt numFmtId="44" formatCode="_-* #,##0.00\ &quot;Ft&quot;_-;\-* #,##0.00\ &quot;Ft&quot;_-;_-* &quot;-&quot;??\ &quot;Ft&quot;_-;_-@_-"/>
    <numFmt numFmtId="164" formatCode="#,##0\ &quot;Ft&quot;"/>
    <numFmt numFmtId="165" formatCode="#,##0.0"/>
    <numFmt numFmtId="166" formatCode="0&quot; db&quot;"/>
    <numFmt numFmtId="167" formatCode="0&quot; m&quot;"/>
    <numFmt numFmtId="168" formatCode="_-* #,##0\ &quot;Ft&quot;_-;\-* #,##0\ &quot;Ft&quot;_-;_-* &quot;-&quot;??\ &quot;Ft&quot;_-;_-@_-"/>
  </numFmts>
  <fonts count="36">
    <font>
      <sz val="11"/>
      <color theme="1"/>
      <name val="Calibri"/>
      <family val="2"/>
      <charset val="238"/>
      <scheme val="minor"/>
    </font>
    <font>
      <sz val="11"/>
      <color theme="1"/>
      <name val="Arial Narrow"/>
      <family val="2"/>
      <charset val="238"/>
    </font>
    <font>
      <sz val="11"/>
      <color theme="1"/>
      <name val="Calibri"/>
      <family val="2"/>
      <charset val="238"/>
      <scheme val="minor"/>
    </font>
    <font>
      <sz val="11"/>
      <color theme="1"/>
      <name val="RomanD"/>
      <charset val="238"/>
    </font>
    <font>
      <b/>
      <i/>
      <sz val="10"/>
      <color theme="1"/>
      <name val="RomanD"/>
      <charset val="238"/>
    </font>
    <font>
      <sz val="10"/>
      <color theme="1"/>
      <name val="RomanD"/>
      <charset val="238"/>
    </font>
    <font>
      <b/>
      <sz val="10"/>
      <color theme="1"/>
      <name val="RomanD"/>
      <charset val="238"/>
    </font>
    <font>
      <b/>
      <u/>
      <sz val="10"/>
      <color theme="1"/>
      <name val="RomanD"/>
      <charset val="238"/>
    </font>
    <font>
      <sz val="10"/>
      <name val="Arial CE"/>
      <charset val="238"/>
    </font>
    <font>
      <b/>
      <sz val="10"/>
      <name val="RomanD"/>
      <charset val="238"/>
    </font>
    <font>
      <sz val="10"/>
      <name val="RomanD"/>
      <charset val="238"/>
    </font>
    <font>
      <b/>
      <u/>
      <sz val="10"/>
      <name val="RomanD"/>
      <charset val="238"/>
    </font>
    <font>
      <vertAlign val="superscript"/>
      <sz val="10"/>
      <name val="RomanD"/>
      <charset val="238"/>
    </font>
    <font>
      <vertAlign val="superscript"/>
      <sz val="10"/>
      <color indexed="8"/>
      <name val="RomanD"/>
      <charset val="238"/>
    </font>
    <font>
      <sz val="10"/>
      <color indexed="8"/>
      <name val="RomanD"/>
      <charset val="238"/>
    </font>
    <font>
      <sz val="10"/>
      <name val="Arial"/>
      <family val="2"/>
      <charset val="238"/>
    </font>
    <font>
      <sz val="11"/>
      <color indexed="8"/>
      <name val="Calibri"/>
      <family val="2"/>
      <charset val="238"/>
    </font>
    <font>
      <b/>
      <sz val="14"/>
      <name val="RomanD"/>
      <charset val="238"/>
    </font>
    <font>
      <b/>
      <sz val="10"/>
      <color indexed="8"/>
      <name val="RomanD"/>
      <charset val="238"/>
    </font>
    <font>
      <sz val="11"/>
      <color indexed="8"/>
      <name val="RomanD"/>
      <charset val="238"/>
    </font>
    <font>
      <b/>
      <sz val="12"/>
      <color indexed="8"/>
      <name val="RomanD"/>
      <charset val="238"/>
    </font>
    <font>
      <sz val="12"/>
      <name val="RomanD"/>
      <charset val="238"/>
    </font>
    <font>
      <b/>
      <sz val="12"/>
      <name val="RomanD"/>
      <charset val="238"/>
    </font>
    <font>
      <sz val="10"/>
      <color rgb="FF000000"/>
      <name val="RomanD"/>
      <charset val="238"/>
    </font>
    <font>
      <b/>
      <i/>
      <sz val="10"/>
      <name val="RomanD"/>
      <charset val="238"/>
    </font>
    <font>
      <vertAlign val="superscript"/>
      <sz val="10"/>
      <color theme="1"/>
      <name val="RomanD"/>
      <charset val="238"/>
    </font>
    <font>
      <vertAlign val="subscript"/>
      <sz val="10"/>
      <color theme="1"/>
      <name val="RomanD"/>
      <charset val="238"/>
    </font>
    <font>
      <sz val="10"/>
      <name val="Geneva CE"/>
      <charset val="238"/>
    </font>
    <font>
      <b/>
      <sz val="18"/>
      <color indexed="8"/>
      <name val="RomanD"/>
      <charset val="238"/>
    </font>
    <font>
      <sz val="18"/>
      <name val="RomanD"/>
      <charset val="238"/>
    </font>
    <font>
      <b/>
      <sz val="20"/>
      <color indexed="8"/>
      <name val="RomanD"/>
      <charset val="238"/>
    </font>
    <font>
      <sz val="14"/>
      <name val="RomanD"/>
      <charset val="238"/>
    </font>
    <font>
      <sz val="12"/>
      <color indexed="8"/>
      <name val="RomanD"/>
      <charset val="238"/>
    </font>
    <font>
      <b/>
      <u/>
      <sz val="12"/>
      <color indexed="8"/>
      <name val="RomanD"/>
      <charset val="238"/>
    </font>
    <font>
      <sz val="14"/>
      <color indexed="8"/>
      <name val="RomanD"/>
      <charset val="238"/>
    </font>
    <font>
      <sz val="10"/>
      <color rgb="FFFF0000"/>
      <name val="RomanD"/>
      <charset val="238"/>
    </font>
  </fonts>
  <fills count="2">
    <fill>
      <patternFill patternType="none"/>
    </fill>
    <fill>
      <patternFill patternType="gray125"/>
    </fill>
  </fills>
  <borders count="3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CCCCCC"/>
      </left>
      <right style="thin">
        <color rgb="FFCCCCCC"/>
      </right>
      <top style="thin">
        <color rgb="FFCCCCCC"/>
      </top>
      <bottom style="thin">
        <color rgb="FFCCCCCC"/>
      </bottom>
      <diagonal/>
    </border>
    <border>
      <left/>
      <right/>
      <top style="hair">
        <color indexed="8"/>
      </top>
      <bottom style="hair">
        <color indexed="8"/>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bottom style="double">
        <color indexed="64"/>
      </bottom>
      <diagonal/>
    </border>
  </borders>
  <cellStyleXfs count="8">
    <xf numFmtId="0" fontId="0" fillId="0" borderId="0"/>
    <xf numFmtId="44" fontId="2" fillId="0" borderId="0" applyFont="0" applyFill="0" applyBorder="0" applyAlignment="0" applyProtection="0"/>
    <xf numFmtId="0" fontId="8" fillId="0" borderId="0"/>
    <xf numFmtId="0" fontId="15" fillId="0" borderId="0"/>
    <xf numFmtId="0" fontId="16" fillId="0" borderId="0"/>
    <xf numFmtId="0" fontId="27" fillId="0" borderId="0"/>
    <xf numFmtId="41" fontId="15" fillId="0" borderId="0" applyFont="0" applyFill="0" applyBorder="0" applyAlignment="0" applyProtection="0"/>
    <xf numFmtId="0" fontId="27" fillId="0" borderId="0"/>
  </cellStyleXfs>
  <cellXfs count="352">
    <xf numFmtId="0" fontId="0" fillId="0" borderId="0" xfId="0"/>
    <xf numFmtId="0" fontId="1" fillId="0" borderId="0" xfId="0" applyFont="1"/>
    <xf numFmtId="0" fontId="1" fillId="0" borderId="0" xfId="0" applyFont="1" applyAlignment="1">
      <alignment horizontal="left" vertical="top" wrapText="1"/>
    </xf>
    <xf numFmtId="0" fontId="1" fillId="0" borderId="0" xfId="0" applyFont="1" applyBorder="1" applyAlignment="1">
      <alignment horizontal="left" vertical="top" wrapText="1"/>
    </xf>
    <xf numFmtId="0" fontId="1" fillId="0" borderId="0" xfId="0" applyFont="1" applyBorder="1"/>
    <xf numFmtId="3" fontId="1" fillId="0" borderId="0" xfId="0" applyNumberFormat="1" applyFont="1" applyAlignment="1">
      <alignment horizontal="right"/>
    </xf>
    <xf numFmtId="3" fontId="1" fillId="0" borderId="0" xfId="0" applyNumberFormat="1" applyFont="1" applyBorder="1" applyAlignment="1">
      <alignment horizontal="right"/>
    </xf>
    <xf numFmtId="0" fontId="3" fillId="0" borderId="0" xfId="0" applyFont="1"/>
    <xf numFmtId="0" fontId="3" fillId="0" borderId="0" xfId="0" applyFont="1" applyAlignment="1">
      <alignment horizontal="right"/>
    </xf>
    <xf numFmtId="0" fontId="3" fillId="0" borderId="0" xfId="0" applyFont="1" applyAlignment="1">
      <alignment horizontal="left" vertical="top" wrapText="1"/>
    </xf>
    <xf numFmtId="3" fontId="3" fillId="0" borderId="0" xfId="0" applyNumberFormat="1" applyFont="1" applyAlignment="1">
      <alignment horizontal="right"/>
    </xf>
    <xf numFmtId="0" fontId="5" fillId="0" borderId="0" xfId="0" applyFont="1"/>
    <xf numFmtId="0" fontId="6" fillId="0" borderId="0" xfId="0" applyFont="1" applyAlignment="1">
      <alignment horizontal="left" vertical="top" wrapText="1"/>
    </xf>
    <xf numFmtId="0" fontId="5" fillId="0" borderId="0" xfId="0" applyFont="1" applyAlignment="1">
      <alignment horizontal="right"/>
    </xf>
    <xf numFmtId="0" fontId="5" fillId="0" borderId="9" xfId="0" applyFont="1" applyBorder="1" applyAlignment="1">
      <alignment horizontal="right"/>
    </xf>
    <xf numFmtId="3" fontId="5" fillId="0" borderId="14" xfId="0" applyNumberFormat="1" applyFont="1" applyBorder="1" applyAlignment="1">
      <alignment horizontal="right"/>
    </xf>
    <xf numFmtId="0" fontId="5" fillId="0" borderId="0" xfId="0" applyFont="1" applyAlignment="1">
      <alignment horizontal="left" vertical="top" wrapText="1"/>
    </xf>
    <xf numFmtId="0" fontId="5" fillId="0" borderId="13" xfId="0" applyFont="1" applyBorder="1" applyAlignment="1">
      <alignment horizontal="right"/>
    </xf>
    <xf numFmtId="3" fontId="5" fillId="0" borderId="15" xfId="0" applyNumberFormat="1" applyFont="1" applyBorder="1" applyAlignment="1">
      <alignment horizontal="right"/>
    </xf>
    <xf numFmtId="0" fontId="6" fillId="0" borderId="0" xfId="0" applyFont="1" applyBorder="1" applyAlignment="1">
      <alignment horizontal="left" vertical="top" wrapText="1"/>
    </xf>
    <xf numFmtId="0" fontId="5" fillId="0" borderId="0" xfId="0" applyFont="1" applyBorder="1"/>
    <xf numFmtId="0" fontId="5" fillId="0" borderId="0" xfId="0" applyFont="1" applyBorder="1" applyAlignment="1">
      <alignment horizontal="right"/>
    </xf>
    <xf numFmtId="0" fontId="6" fillId="0" borderId="11" xfId="0" applyFont="1" applyBorder="1"/>
    <xf numFmtId="0" fontId="5" fillId="0" borderId="11" xfId="0" applyFont="1" applyBorder="1"/>
    <xf numFmtId="0" fontId="5" fillId="0" borderId="11" xfId="0" applyFont="1" applyBorder="1" applyAlignment="1">
      <alignment horizontal="right"/>
    </xf>
    <xf numFmtId="0" fontId="5" fillId="0" borderId="12" xfId="0" applyFont="1" applyBorder="1" applyAlignment="1">
      <alignment horizontal="right"/>
    </xf>
    <xf numFmtId="0" fontId="5" fillId="0" borderId="21" xfId="0" applyFont="1" applyBorder="1"/>
    <xf numFmtId="0" fontId="6" fillId="0" borderId="19" xfId="0" applyFont="1" applyBorder="1" applyAlignment="1">
      <alignment horizontal="left" vertical="top" wrapText="1"/>
    </xf>
    <xf numFmtId="0" fontId="6" fillId="0" borderId="4" xfId="0" applyFont="1" applyBorder="1" applyAlignment="1">
      <alignment horizontal="left" vertical="top" wrapText="1"/>
    </xf>
    <xf numFmtId="0" fontId="5" fillId="0" borderId="5" xfId="0" applyFont="1" applyBorder="1"/>
    <xf numFmtId="0" fontId="5" fillId="0" borderId="5" xfId="0" applyFont="1" applyBorder="1" applyAlignment="1">
      <alignment horizontal="right"/>
    </xf>
    <xf numFmtId="0" fontId="5" fillId="0" borderId="6" xfId="0" applyFont="1" applyBorder="1" applyAlignment="1">
      <alignment horizontal="right"/>
    </xf>
    <xf numFmtId="3" fontId="5" fillId="0" borderId="0" xfId="0" applyNumberFormat="1" applyFont="1" applyAlignment="1">
      <alignment horizontal="right"/>
    </xf>
    <xf numFmtId="3" fontId="5" fillId="0" borderId="0" xfId="0" applyNumberFormat="1" applyFont="1" applyBorder="1" applyAlignment="1">
      <alignment horizontal="right"/>
    </xf>
    <xf numFmtId="0" fontId="6" fillId="0" borderId="2" xfId="0" applyFont="1" applyBorder="1" applyAlignment="1">
      <alignment horizontal="left" vertical="top" wrapText="1"/>
    </xf>
    <xf numFmtId="0" fontId="7"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xf>
    <xf numFmtId="0" fontId="5" fillId="0" borderId="1" xfId="0" applyFont="1" applyBorder="1" applyAlignment="1">
      <alignment horizontal="left" vertical="top" wrapText="1"/>
    </xf>
    <xf numFmtId="0" fontId="5" fillId="0" borderId="2" xfId="0" applyFont="1" applyBorder="1"/>
    <xf numFmtId="3" fontId="5" fillId="0" borderId="2" xfId="0" applyNumberFormat="1" applyFont="1" applyBorder="1" applyAlignment="1">
      <alignment horizontal="right"/>
    </xf>
    <xf numFmtId="3" fontId="5" fillId="0" borderId="3" xfId="0" applyNumberFormat="1" applyFont="1" applyBorder="1" applyAlignment="1">
      <alignment horizontal="right"/>
    </xf>
    <xf numFmtId="0" fontId="5" fillId="0" borderId="0" xfId="0" applyFont="1" applyFill="1" applyAlignment="1">
      <alignment horizontal="left" vertical="top" wrapText="1"/>
    </xf>
    <xf numFmtId="0" fontId="5" fillId="0" borderId="0" xfId="0" applyFont="1" applyFill="1"/>
    <xf numFmtId="0" fontId="5" fillId="0" borderId="0" xfId="0" applyFont="1" applyFill="1" applyAlignment="1">
      <alignment horizontal="right"/>
    </xf>
    <xf numFmtId="3" fontId="5" fillId="0" borderId="0" xfId="0" applyNumberFormat="1" applyFont="1" applyFill="1" applyAlignment="1">
      <alignment horizontal="right"/>
    </xf>
    <xf numFmtId="0" fontId="4" fillId="0" borderId="0" xfId="0" applyFont="1" applyFill="1" applyAlignment="1">
      <alignment horizontal="left" vertical="top" wrapText="1"/>
    </xf>
    <xf numFmtId="0" fontId="5" fillId="0" borderId="0" xfId="0" applyFont="1" applyAlignment="1">
      <alignment horizontal="left"/>
    </xf>
    <xf numFmtId="0" fontId="6" fillId="0" borderId="0" xfId="0" applyFont="1" applyAlignment="1">
      <alignment vertical="top"/>
    </xf>
    <xf numFmtId="0" fontId="5" fillId="0" borderId="0" xfId="0" applyFont="1" applyAlignment="1">
      <alignment vertical="top"/>
    </xf>
    <xf numFmtId="0" fontId="5" fillId="0" borderId="17" xfId="0" applyFont="1" applyBorder="1" applyAlignment="1">
      <alignment vertical="top"/>
    </xf>
    <xf numFmtId="0" fontId="5" fillId="0" borderId="17" xfId="0" applyFont="1" applyBorder="1" applyAlignment="1">
      <alignment horizontal="right" vertical="top"/>
    </xf>
    <xf numFmtId="164" fontId="5" fillId="0" borderId="17" xfId="0" applyNumberFormat="1" applyFont="1" applyBorder="1" applyAlignment="1">
      <alignment vertical="top"/>
    </xf>
    <xf numFmtId="10" fontId="5" fillId="0" borderId="17" xfId="0" applyNumberFormat="1" applyFont="1" applyBorder="1" applyAlignment="1">
      <alignment vertical="top"/>
    </xf>
    <xf numFmtId="0" fontId="5" fillId="0" borderId="0" xfId="0" applyFont="1" applyAlignment="1">
      <alignment horizontal="left" vertical="top"/>
    </xf>
    <xf numFmtId="0" fontId="6" fillId="0" borderId="2" xfId="0" applyFont="1" applyBorder="1" applyAlignment="1">
      <alignment vertical="top" wrapText="1"/>
    </xf>
    <xf numFmtId="0" fontId="6" fillId="0" borderId="2" xfId="0" applyFont="1" applyBorder="1" applyAlignment="1">
      <alignment horizontal="right" vertical="top" wrapText="1"/>
    </xf>
    <xf numFmtId="0" fontId="5" fillId="0" borderId="0" xfId="0" applyFont="1" applyAlignment="1">
      <alignment vertical="top" wrapText="1"/>
    </xf>
    <xf numFmtId="0" fontId="6" fillId="0" borderId="0" xfId="0" applyFont="1" applyAlignment="1">
      <alignment vertical="top" wrapText="1"/>
    </xf>
    <xf numFmtId="0" fontId="5" fillId="0" borderId="0" xfId="0" applyFont="1" applyAlignment="1">
      <alignment horizontal="right" vertical="top" wrapText="1"/>
    </xf>
    <xf numFmtId="0" fontId="6" fillId="0" borderId="0" xfId="0" applyFont="1" applyBorder="1" applyAlignment="1">
      <alignment vertical="top" wrapText="1"/>
    </xf>
    <xf numFmtId="0" fontId="5" fillId="0" borderId="0" xfId="0" applyFont="1" applyBorder="1" applyAlignment="1">
      <alignment horizontal="left" vertical="top" wrapText="1"/>
    </xf>
    <xf numFmtId="0" fontId="5" fillId="0" borderId="0" xfId="0" applyFont="1" applyBorder="1" applyAlignment="1">
      <alignment vertical="top" wrapText="1"/>
    </xf>
    <xf numFmtId="0" fontId="5" fillId="0" borderId="0" xfId="0" applyFont="1" applyBorder="1" applyAlignment="1">
      <alignment horizontal="right" vertical="top" wrapText="1"/>
    </xf>
    <xf numFmtId="0" fontId="6" fillId="0" borderId="0" xfId="0" applyFont="1" applyBorder="1" applyAlignment="1">
      <alignment horizontal="right" vertical="top" wrapText="1"/>
    </xf>
    <xf numFmtId="49" fontId="5" fillId="0" borderId="0" xfId="0" applyNumberFormat="1" applyFont="1" applyAlignment="1">
      <alignment vertical="top" wrapText="1"/>
    </xf>
    <xf numFmtId="3" fontId="9" fillId="0" borderId="0" xfId="2" applyNumberFormat="1" applyFont="1" applyAlignment="1">
      <alignment vertical="top"/>
    </xf>
    <xf numFmtId="3" fontId="10" fillId="0" borderId="0" xfId="2" applyNumberFormat="1" applyFont="1" applyAlignment="1">
      <alignment vertical="top"/>
    </xf>
    <xf numFmtId="4" fontId="10" fillId="0" borderId="0" xfId="2" applyNumberFormat="1" applyFont="1" applyAlignment="1">
      <alignment vertical="top"/>
    </xf>
    <xf numFmtId="3" fontId="10" fillId="0" borderId="0" xfId="2" applyNumberFormat="1" applyFont="1" applyAlignment="1">
      <alignment horizontal="right" vertical="top"/>
    </xf>
    <xf numFmtId="3" fontId="10" fillId="0" borderId="0" xfId="2" applyNumberFormat="1" applyFont="1" applyBorder="1" applyAlignment="1" applyProtection="1">
      <alignment horizontal="right" vertical="top"/>
      <protection locked="0"/>
    </xf>
    <xf numFmtId="3" fontId="9" fillId="0" borderId="0" xfId="2" applyNumberFormat="1" applyFont="1" applyBorder="1" applyAlignment="1">
      <alignment horizontal="left" vertical="top"/>
    </xf>
    <xf numFmtId="3" fontId="10" fillId="0" borderId="2" xfId="2" applyNumberFormat="1" applyFont="1" applyBorder="1" applyAlignment="1">
      <alignment vertical="top" wrapText="1"/>
    </xf>
    <xf numFmtId="49" fontId="9" fillId="0" borderId="2" xfId="2" applyNumberFormat="1" applyFont="1" applyBorder="1" applyAlignment="1">
      <alignment horizontal="right" vertical="top"/>
    </xf>
    <xf numFmtId="3" fontId="9" fillId="0" borderId="2" xfId="2" applyNumberFormat="1" applyFont="1" applyBorder="1" applyAlignment="1">
      <alignment horizontal="center" vertical="top" wrapText="1"/>
    </xf>
    <xf numFmtId="4" fontId="9" fillId="0" borderId="2" xfId="2" applyNumberFormat="1" applyFont="1" applyBorder="1" applyAlignment="1">
      <alignment horizontal="center" vertical="top" wrapText="1"/>
    </xf>
    <xf numFmtId="3" fontId="9" fillId="0" borderId="2" xfId="2" applyNumberFormat="1" applyFont="1" applyBorder="1" applyAlignment="1">
      <alignment horizontal="right" vertical="top" wrapText="1"/>
    </xf>
    <xf numFmtId="3" fontId="9" fillId="0" borderId="2" xfId="2" applyNumberFormat="1" applyFont="1" applyBorder="1" applyAlignment="1" applyProtection="1">
      <alignment horizontal="right" vertical="top" wrapText="1"/>
      <protection locked="0"/>
    </xf>
    <xf numFmtId="49" fontId="11" fillId="0" borderId="0" xfId="2" applyNumberFormat="1" applyFont="1" applyBorder="1" applyAlignment="1">
      <alignment vertical="top"/>
    </xf>
    <xf numFmtId="3" fontId="11" fillId="0" borderId="0" xfId="2" applyNumberFormat="1" applyFont="1" applyBorder="1" applyAlignment="1">
      <alignment horizontal="left" vertical="top"/>
    </xf>
    <xf numFmtId="3" fontId="10" fillId="0" borderId="0" xfId="2" applyNumberFormat="1" applyFont="1" applyBorder="1" applyAlignment="1">
      <alignment vertical="top"/>
    </xf>
    <xf numFmtId="3" fontId="9" fillId="0" borderId="0" xfId="2" applyNumberFormat="1" applyFont="1" applyBorder="1" applyAlignment="1">
      <alignment horizontal="center" vertical="top"/>
    </xf>
    <xf numFmtId="3" fontId="9" fillId="0" borderId="0" xfId="2" applyNumberFormat="1" applyFont="1" applyBorder="1" applyAlignment="1">
      <alignment horizontal="right" vertical="top" wrapText="1"/>
    </xf>
    <xf numFmtId="4" fontId="9" fillId="0" borderId="0" xfId="2" applyNumberFormat="1" applyFont="1" applyBorder="1" applyAlignment="1">
      <alignment horizontal="center" vertical="top"/>
    </xf>
    <xf numFmtId="3" fontId="9" fillId="0" borderId="0" xfId="2" applyNumberFormat="1" applyFont="1" applyBorder="1" applyAlignment="1">
      <alignment horizontal="right" vertical="top"/>
    </xf>
    <xf numFmtId="3" fontId="9" fillId="0" borderId="0" xfId="2" applyNumberFormat="1" applyFont="1" applyBorder="1" applyAlignment="1" applyProtection="1">
      <alignment horizontal="right" vertical="top" wrapText="1"/>
      <protection locked="0"/>
    </xf>
    <xf numFmtId="4" fontId="9" fillId="0" borderId="0" xfId="2" applyNumberFormat="1" applyFont="1" applyBorder="1" applyAlignment="1">
      <alignment horizontal="right" vertical="top"/>
    </xf>
    <xf numFmtId="3" fontId="10" fillId="0" borderId="0" xfId="2" applyNumberFormat="1" applyFont="1" applyBorder="1" applyAlignment="1">
      <alignment horizontal="right" vertical="top"/>
    </xf>
    <xf numFmtId="3" fontId="10" fillId="0" borderId="0" xfId="2" applyNumberFormat="1" applyFont="1" applyBorder="1" applyAlignment="1">
      <alignment horizontal="center" vertical="top"/>
    </xf>
    <xf numFmtId="3" fontId="10" fillId="0" borderId="0" xfId="2" applyNumberFormat="1" applyFont="1" applyBorder="1" applyAlignment="1">
      <alignment vertical="top" wrapText="1"/>
    </xf>
    <xf numFmtId="165" fontId="10" fillId="0" borderId="0" xfId="2" applyNumberFormat="1" applyFont="1" applyBorder="1" applyAlignment="1">
      <alignment horizontal="right" vertical="top"/>
    </xf>
    <xf numFmtId="3" fontId="11" fillId="0" borderId="0" xfId="2" applyNumberFormat="1" applyFont="1" applyAlignment="1">
      <alignment vertical="top"/>
    </xf>
    <xf numFmtId="165" fontId="10" fillId="0" borderId="0" xfId="2" applyNumberFormat="1" applyFont="1" applyAlignment="1">
      <alignment horizontal="right" vertical="top"/>
    </xf>
    <xf numFmtId="3" fontId="10" fillId="0" borderId="0" xfId="2" applyNumberFormat="1" applyFont="1" applyAlignment="1">
      <alignment horizontal="center" vertical="top"/>
    </xf>
    <xf numFmtId="165" fontId="10" fillId="0" borderId="0" xfId="2" applyNumberFormat="1" applyFont="1" applyBorder="1" applyAlignment="1">
      <alignment horizontal="right" vertical="top" wrapText="1"/>
    </xf>
    <xf numFmtId="4" fontId="9" fillId="0" borderId="0" xfId="2" applyNumberFormat="1" applyFont="1" applyAlignment="1">
      <alignment vertical="top"/>
    </xf>
    <xf numFmtId="3" fontId="9" fillId="0" borderId="0" xfId="2" applyNumberFormat="1" applyFont="1" applyAlignment="1">
      <alignment horizontal="right" vertical="top"/>
    </xf>
    <xf numFmtId="3" fontId="9" fillId="0" borderId="0" xfId="2" applyNumberFormat="1" applyFont="1" applyBorder="1" applyAlignment="1" applyProtection="1">
      <alignment horizontal="right" vertical="top"/>
      <protection locked="0"/>
    </xf>
    <xf numFmtId="0" fontId="10" fillId="0" borderId="0" xfId="2" applyFont="1"/>
    <xf numFmtId="3" fontId="10" fillId="0" borderId="0" xfId="2" applyNumberFormat="1" applyFont="1"/>
    <xf numFmtId="3" fontId="10" fillId="0" borderId="0" xfId="2" applyNumberFormat="1" applyFont="1" applyBorder="1" applyAlignment="1">
      <alignment wrapText="1"/>
    </xf>
    <xf numFmtId="3" fontId="10" fillId="0" borderId="0" xfId="2" applyNumberFormat="1" applyFont="1" applyAlignment="1">
      <alignment wrapText="1"/>
    </xf>
    <xf numFmtId="3" fontId="10" fillId="0" borderId="0" xfId="2" applyNumberFormat="1" applyFont="1" applyBorder="1"/>
    <xf numFmtId="0" fontId="10" fillId="0" borderId="0" xfId="3" applyFont="1"/>
    <xf numFmtId="0" fontId="9" fillId="0" borderId="0" xfId="3" applyFont="1" applyAlignment="1">
      <alignment horizontal="center"/>
    </xf>
    <xf numFmtId="0" fontId="18" fillId="0" borderId="2" xfId="4" applyFont="1" applyBorder="1" applyAlignment="1">
      <alignment horizontal="left" vertical="top" wrapText="1"/>
    </xf>
    <xf numFmtId="0" fontId="18" fillId="0" borderId="2" xfId="4" applyFont="1" applyBorder="1" applyAlignment="1">
      <alignment vertical="top" wrapText="1"/>
    </xf>
    <xf numFmtId="0" fontId="18" fillId="0" borderId="2" xfId="4" applyFont="1" applyBorder="1" applyAlignment="1">
      <alignment horizontal="right" vertical="top" wrapText="1"/>
    </xf>
    <xf numFmtId="0" fontId="19" fillId="0" borderId="0" xfId="4" applyFont="1"/>
    <xf numFmtId="0" fontId="14" fillId="0" borderId="0" xfId="4" applyFont="1" applyBorder="1" applyAlignment="1">
      <alignment horizontal="left" vertical="top" wrapText="1"/>
    </xf>
    <xf numFmtId="49" fontId="14" fillId="0" borderId="0" xfId="4" applyNumberFormat="1" applyFont="1" applyBorder="1" applyAlignment="1">
      <alignment vertical="top" wrapText="1"/>
    </xf>
    <xf numFmtId="1" fontId="14" fillId="0" borderId="0" xfId="4" applyNumberFormat="1" applyFont="1" applyBorder="1" applyAlignment="1">
      <alignment horizontal="center" wrapText="1"/>
    </xf>
    <xf numFmtId="49" fontId="14" fillId="0" borderId="0" xfId="4" applyNumberFormat="1" applyFont="1" applyBorder="1" applyAlignment="1">
      <alignment horizontal="center" wrapText="1"/>
    </xf>
    <xf numFmtId="164" fontId="14" fillId="0" borderId="0" xfId="4" applyNumberFormat="1" applyFont="1" applyBorder="1" applyAlignment="1">
      <alignment horizontal="center" wrapText="1"/>
    </xf>
    <xf numFmtId="0" fontId="19" fillId="0" borderId="0" xfId="4" applyFont="1" applyBorder="1"/>
    <xf numFmtId="0" fontId="10" fillId="0" borderId="0" xfId="3" applyFont="1" applyBorder="1"/>
    <xf numFmtId="0" fontId="10" fillId="0" borderId="0" xfId="3" applyFont="1" applyAlignment="1">
      <alignment wrapText="1"/>
    </xf>
    <xf numFmtId="0" fontId="10" fillId="0" borderId="0" xfId="3" applyFont="1" applyAlignment="1">
      <alignment horizontal="center" vertical="center"/>
    </xf>
    <xf numFmtId="0" fontId="14" fillId="0" borderId="0" xfId="4" applyFont="1" applyBorder="1" applyAlignment="1">
      <alignment horizontal="center" vertical="center" wrapText="1"/>
    </xf>
    <xf numFmtId="164" fontId="10" fillId="0" borderId="0" xfId="3" applyNumberFormat="1" applyFont="1" applyAlignment="1">
      <alignment horizontal="center"/>
    </xf>
    <xf numFmtId="0" fontId="14" fillId="0" borderId="0" xfId="4" applyFont="1" applyFill="1" applyBorder="1" applyAlignment="1">
      <alignment horizontal="left" vertical="top" wrapText="1"/>
    </xf>
    <xf numFmtId="0" fontId="14" fillId="0" borderId="0" xfId="4" applyFont="1" applyFill="1" applyBorder="1" applyAlignment="1">
      <alignment vertical="top" wrapText="1"/>
    </xf>
    <xf numFmtId="1" fontId="14" fillId="0" borderId="0" xfId="4" applyNumberFormat="1" applyFont="1" applyFill="1" applyBorder="1" applyAlignment="1">
      <alignment horizontal="center" wrapText="1"/>
    </xf>
    <xf numFmtId="0" fontId="14" fillId="0" borderId="0" xfId="4" applyFont="1" applyFill="1" applyBorder="1" applyAlignment="1">
      <alignment horizontal="center" wrapText="1"/>
    </xf>
    <xf numFmtId="164" fontId="14" fillId="0" borderId="0" xfId="4" applyNumberFormat="1" applyFont="1" applyFill="1" applyBorder="1" applyAlignment="1">
      <alignment horizontal="center" wrapText="1"/>
    </xf>
    <xf numFmtId="0" fontId="18" fillId="0" borderId="0" xfId="4" applyFont="1" applyBorder="1" applyAlignment="1">
      <alignment horizontal="left" vertical="top" wrapText="1"/>
    </xf>
    <xf numFmtId="0" fontId="18" fillId="0" borderId="0" xfId="4" applyFont="1" applyBorder="1" applyAlignment="1">
      <alignment vertical="top" wrapText="1"/>
    </xf>
    <xf numFmtId="1" fontId="18" fillId="0" borderId="0" xfId="4" applyNumberFormat="1" applyFont="1" applyBorder="1" applyAlignment="1">
      <alignment horizontal="right" vertical="top" wrapText="1"/>
    </xf>
    <xf numFmtId="0" fontId="18" fillId="0" borderId="0" xfId="4" applyFont="1" applyBorder="1" applyAlignment="1">
      <alignment horizontal="right" vertical="top" wrapText="1"/>
    </xf>
    <xf numFmtId="0" fontId="19" fillId="0" borderId="0" xfId="4" applyFont="1" applyBorder="1" applyAlignment="1">
      <alignment horizontal="left"/>
    </xf>
    <xf numFmtId="0" fontId="14" fillId="0" borderId="0" xfId="4" applyFont="1" applyBorder="1" applyAlignment="1">
      <alignment vertical="top" wrapText="1"/>
    </xf>
    <xf numFmtId="0" fontId="14" fillId="0" borderId="0" xfId="4" applyFont="1" applyBorder="1" applyAlignment="1">
      <alignment horizontal="center" wrapText="1"/>
    </xf>
    <xf numFmtId="164" fontId="19" fillId="0" borderId="0" xfId="4" applyNumberFormat="1" applyFont="1" applyBorder="1" applyAlignment="1">
      <alignment horizontal="center"/>
    </xf>
    <xf numFmtId="1" fontId="19" fillId="0" borderId="0" xfId="4" applyNumberFormat="1" applyFont="1" applyBorder="1" applyAlignment="1">
      <alignment horizontal="center"/>
    </xf>
    <xf numFmtId="0" fontId="19" fillId="0" borderId="0" xfId="4" applyFont="1" applyBorder="1" applyAlignment="1">
      <alignment horizontal="center"/>
    </xf>
    <xf numFmtId="0" fontId="14" fillId="0" borderId="0" xfId="4" applyFont="1" applyBorder="1" applyAlignment="1">
      <alignment horizontal="right" vertical="top" wrapText="1"/>
    </xf>
    <xf numFmtId="164" fontId="14" fillId="0" borderId="0" xfId="4" applyNumberFormat="1" applyFont="1" applyBorder="1" applyAlignment="1">
      <alignment horizontal="center" vertical="top" wrapText="1"/>
    </xf>
    <xf numFmtId="0" fontId="18" fillId="0" borderId="17" xfId="4" applyFont="1" applyBorder="1" applyAlignment="1">
      <alignment vertical="top" wrapText="1"/>
    </xf>
    <xf numFmtId="0" fontId="18" fillId="0" borderId="17" xfId="4" applyFont="1" applyBorder="1"/>
    <xf numFmtId="164" fontId="18" fillId="0" borderId="17" xfId="4" applyNumberFormat="1" applyFont="1" applyBorder="1" applyAlignment="1">
      <alignment horizontal="center"/>
    </xf>
    <xf numFmtId="0" fontId="18" fillId="0" borderId="17" xfId="4" applyFont="1" applyBorder="1" applyAlignment="1">
      <alignment horizontal="center"/>
    </xf>
    <xf numFmtId="0" fontId="18" fillId="0" borderId="2" xfId="4" applyFont="1" applyBorder="1" applyAlignment="1">
      <alignment horizontal="left" wrapText="1"/>
    </xf>
    <xf numFmtId="0" fontId="14" fillId="0" borderId="0" xfId="4" applyFont="1" applyBorder="1" applyAlignment="1">
      <alignment horizontal="left" wrapText="1"/>
    </xf>
    <xf numFmtId="164" fontId="14" fillId="0" borderId="0" xfId="4" applyNumberFormat="1" applyFont="1" applyBorder="1" applyAlignment="1">
      <alignment horizontal="center" vertical="center" wrapText="1"/>
    </xf>
    <xf numFmtId="164" fontId="10" fillId="0" borderId="0" xfId="3" applyNumberFormat="1" applyFont="1" applyAlignment="1">
      <alignment horizontal="center" vertical="center"/>
    </xf>
    <xf numFmtId="0" fontId="14" fillId="0" borderId="0" xfId="4" applyFont="1" applyFill="1" applyBorder="1" applyAlignment="1">
      <alignment horizontal="left" wrapText="1"/>
    </xf>
    <xf numFmtId="0" fontId="10" fillId="0" borderId="0" xfId="3" applyFont="1" applyFill="1" applyAlignment="1">
      <alignment wrapText="1"/>
    </xf>
    <xf numFmtId="0" fontId="10" fillId="0" borderId="0" xfId="3" applyFont="1" applyFill="1" applyAlignment="1">
      <alignment horizontal="center" vertical="center"/>
    </xf>
    <xf numFmtId="0" fontId="14" fillId="0" borderId="0" xfId="4" applyFont="1" applyFill="1" applyBorder="1" applyAlignment="1">
      <alignment horizontal="center" vertical="center" wrapText="1"/>
    </xf>
    <xf numFmtId="0" fontId="19" fillId="0" borderId="0" xfId="4" applyFont="1" applyFill="1" applyBorder="1" applyAlignment="1">
      <alignment horizontal="left"/>
    </xf>
    <xf numFmtId="0" fontId="18" fillId="0" borderId="17" xfId="4" applyFont="1" applyBorder="1" applyAlignment="1">
      <alignment horizontal="left" vertical="top" wrapText="1"/>
    </xf>
    <xf numFmtId="0" fontId="18" fillId="0" borderId="2" xfId="4" applyFont="1" applyBorder="1" applyAlignment="1">
      <alignment horizontal="center"/>
    </xf>
    <xf numFmtId="164" fontId="18" fillId="0" borderId="2" xfId="4" applyNumberFormat="1" applyFont="1" applyBorder="1" applyAlignment="1">
      <alignment horizontal="center"/>
    </xf>
    <xf numFmtId="0" fontId="9" fillId="0" borderId="0" xfId="3" applyFont="1" applyAlignment="1">
      <alignment horizontal="left"/>
    </xf>
    <xf numFmtId="0" fontId="10" fillId="0" borderId="0" xfId="3" applyFont="1" applyAlignment="1">
      <alignment horizontal="center"/>
    </xf>
    <xf numFmtId="0" fontId="18" fillId="0" borderId="2" xfId="4" applyFont="1" applyBorder="1" applyAlignment="1">
      <alignment horizontal="center" vertical="top" wrapText="1"/>
    </xf>
    <xf numFmtId="0" fontId="14" fillId="0" borderId="0" xfId="4" applyFont="1"/>
    <xf numFmtId="0" fontId="14" fillId="0" borderId="0" xfId="4" applyFont="1" applyBorder="1"/>
    <xf numFmtId="0" fontId="14" fillId="0" borderId="0" xfId="4" applyFont="1" applyBorder="1" applyAlignment="1">
      <alignment horizontal="center"/>
    </xf>
    <xf numFmtId="164" fontId="14" fillId="0" borderId="0" xfId="4" applyNumberFormat="1" applyFont="1" applyBorder="1" applyAlignment="1">
      <alignment horizontal="center"/>
    </xf>
    <xf numFmtId="0" fontId="14" fillId="0" borderId="0" xfId="4" applyFont="1" applyBorder="1" applyAlignment="1">
      <alignment horizontal="left"/>
    </xf>
    <xf numFmtId="0" fontId="23" fillId="0" borderId="0" xfId="3" applyFont="1" applyAlignment="1">
      <alignment horizontal="left"/>
    </xf>
    <xf numFmtId="0" fontId="10" fillId="0" borderId="0" xfId="3" applyFont="1" applyAlignment="1">
      <alignment horizontal="left"/>
    </xf>
    <xf numFmtId="0" fontId="10" fillId="0" borderId="2" xfId="3" applyFont="1" applyBorder="1"/>
    <xf numFmtId="164" fontId="24" fillId="0" borderId="2" xfId="3" applyNumberFormat="1" applyFont="1" applyBorder="1" applyAlignment="1">
      <alignment horizontal="center"/>
    </xf>
    <xf numFmtId="0" fontId="6" fillId="0" borderId="0" xfId="0" applyFont="1" applyAlignment="1">
      <alignment wrapText="1"/>
    </xf>
    <xf numFmtId="0" fontId="6" fillId="0" borderId="0" xfId="0" applyFont="1" applyAlignment="1">
      <alignment horizontal="center"/>
    </xf>
    <xf numFmtId="0" fontId="6" fillId="0" borderId="22" xfId="0" applyFont="1" applyBorder="1" applyAlignment="1">
      <alignment horizontal="center" vertical="center"/>
    </xf>
    <xf numFmtId="0" fontId="6" fillId="0" borderId="22" xfId="0" applyFont="1" applyBorder="1" applyAlignment="1">
      <alignment horizontal="center" vertical="center" wrapText="1"/>
    </xf>
    <xf numFmtId="0" fontId="5" fillId="0" borderId="22" xfId="0" applyFont="1" applyBorder="1" applyAlignment="1">
      <alignment horizontal="center"/>
    </xf>
    <xf numFmtId="0" fontId="5" fillId="0" borderId="22" xfId="0" applyFont="1" applyBorder="1"/>
    <xf numFmtId="3" fontId="5" fillId="0" borderId="22" xfId="0" applyNumberFormat="1" applyFont="1" applyBorder="1"/>
    <xf numFmtId="0" fontId="5" fillId="0" borderId="0" xfId="0" applyFont="1" applyBorder="1" applyAlignment="1">
      <alignment horizontal="center"/>
    </xf>
    <xf numFmtId="0" fontId="6" fillId="0" borderId="0" xfId="0" applyFont="1"/>
    <xf numFmtId="3" fontId="6" fillId="0" borderId="22" xfId="0" applyNumberFormat="1" applyFont="1" applyBorder="1"/>
    <xf numFmtId="3" fontId="6" fillId="0" borderId="0" xfId="0" applyNumberFormat="1" applyFont="1" applyAlignment="1"/>
    <xf numFmtId="0" fontId="6" fillId="0" borderId="0" xfId="0" applyFont="1" applyAlignment="1"/>
    <xf numFmtId="3" fontId="5" fillId="0" borderId="0" xfId="0" applyNumberFormat="1" applyFont="1"/>
    <xf numFmtId="0" fontId="5" fillId="0" borderId="23" xfId="0" applyFont="1" applyBorder="1" applyAlignment="1">
      <alignment vertical="top" wrapText="1"/>
    </xf>
    <xf numFmtId="0" fontId="6" fillId="0" borderId="23" xfId="0" applyFont="1" applyBorder="1" applyAlignment="1">
      <alignment horizontal="left" vertical="top" wrapText="1"/>
    </xf>
    <xf numFmtId="0" fontId="6" fillId="0" borderId="23" xfId="0" applyFont="1" applyBorder="1" applyAlignment="1">
      <alignment horizontal="right" vertical="top" wrapText="1"/>
    </xf>
    <xf numFmtId="0" fontId="5" fillId="0" borderId="23" xfId="0" applyFont="1" applyBorder="1" applyAlignment="1">
      <alignment horizontal="left" vertical="top" wrapText="1"/>
    </xf>
    <xf numFmtId="3" fontId="5" fillId="0" borderId="23" xfId="0" applyNumberFormat="1" applyFont="1" applyBorder="1" applyAlignment="1">
      <alignment horizontal="right" vertical="top" wrapText="1"/>
    </xf>
    <xf numFmtId="3" fontId="6" fillId="0" borderId="23" xfId="0" applyNumberFormat="1" applyFont="1" applyBorder="1" applyAlignment="1">
      <alignment horizontal="right" vertical="top" wrapText="1"/>
    </xf>
    <xf numFmtId="0" fontId="5" fillId="0" borderId="23" xfId="0" applyFont="1" applyBorder="1" applyAlignment="1">
      <alignment horizontal="right" vertical="top" wrapText="1"/>
    </xf>
    <xf numFmtId="3" fontId="5" fillId="0" borderId="23" xfId="0" applyNumberFormat="1" applyFont="1" applyBorder="1" applyAlignment="1">
      <alignment vertical="top" wrapText="1"/>
    </xf>
    <xf numFmtId="0" fontId="5" fillId="0" borderId="0" xfId="0" applyFont="1" applyAlignment="1">
      <alignment horizontal="center"/>
    </xf>
    <xf numFmtId="3" fontId="5" fillId="0" borderId="0" xfId="0" applyNumberFormat="1" applyFont="1" applyAlignment="1">
      <alignment horizontal="center"/>
    </xf>
    <xf numFmtId="0" fontId="9" fillId="0" borderId="0" xfId="3" applyFont="1" applyBorder="1" applyAlignment="1">
      <alignment vertical="top" wrapText="1"/>
    </xf>
    <xf numFmtId="0" fontId="9" fillId="0" borderId="24" xfId="3" applyFont="1" applyBorder="1" applyAlignment="1">
      <alignment horizontal="left" vertical="top" wrapText="1"/>
    </xf>
    <xf numFmtId="0" fontId="9" fillId="0" borderId="24" xfId="3" applyFont="1" applyBorder="1" applyAlignment="1">
      <alignment vertical="top" wrapText="1"/>
    </xf>
    <xf numFmtId="0" fontId="9" fillId="0" borderId="24" xfId="3" applyFont="1" applyBorder="1" applyAlignment="1">
      <alignment horizontal="right" vertical="top" wrapText="1"/>
    </xf>
    <xf numFmtId="0" fontId="10" fillId="0" borderId="0" xfId="3" applyFont="1" applyBorder="1" applyAlignment="1">
      <alignment horizontal="left" vertical="top" wrapText="1"/>
    </xf>
    <xf numFmtId="166" fontId="14" fillId="0" borderId="0" xfId="3" applyNumberFormat="1" applyFont="1" applyBorder="1" applyAlignment="1">
      <alignment horizontal="right" vertical="top" wrapText="1"/>
    </xf>
    <xf numFmtId="164" fontId="10" fillId="0" borderId="0" xfId="3" applyNumberFormat="1" applyFont="1" applyAlignment="1">
      <alignment vertical="top" wrapText="1"/>
    </xf>
    <xf numFmtId="0" fontId="10" fillId="0" borderId="0" xfId="3" applyFont="1" applyBorder="1" applyAlignment="1">
      <alignment vertical="top" wrapText="1"/>
    </xf>
    <xf numFmtId="164" fontId="9" fillId="0" borderId="0" xfId="3" applyNumberFormat="1" applyFont="1" applyAlignment="1">
      <alignment vertical="top" wrapText="1"/>
    </xf>
    <xf numFmtId="0" fontId="9" fillId="0" borderId="0" xfId="3" applyFont="1" applyAlignment="1">
      <alignment vertical="top" wrapText="1"/>
    </xf>
    <xf numFmtId="0" fontId="10" fillId="0" borderId="0" xfId="3" applyFont="1" applyAlignment="1">
      <alignment vertical="top" wrapText="1"/>
    </xf>
    <xf numFmtId="0" fontId="9" fillId="0" borderId="0" xfId="3" applyFont="1" applyBorder="1" applyAlignment="1">
      <alignment horizontal="left" vertical="top" wrapText="1"/>
    </xf>
    <xf numFmtId="0" fontId="9" fillId="0" borderId="0" xfId="3" applyFont="1" applyBorder="1" applyAlignment="1">
      <alignment horizontal="right" vertical="top" wrapText="1"/>
    </xf>
    <xf numFmtId="0" fontId="10" fillId="0" borderId="0" xfId="3" applyFont="1" applyFill="1" applyBorder="1" applyAlignment="1">
      <alignment vertical="top" wrapText="1"/>
    </xf>
    <xf numFmtId="167" fontId="14" fillId="0" borderId="0" xfId="3" applyNumberFormat="1" applyFont="1" applyBorder="1" applyAlignment="1">
      <alignment horizontal="right" vertical="top" wrapText="1"/>
    </xf>
    <xf numFmtId="0" fontId="10" fillId="0" borderId="0" xfId="3" applyFont="1" applyAlignment="1">
      <alignment horizontal="left" vertical="top" wrapText="1"/>
    </xf>
    <xf numFmtId="0" fontId="10" fillId="0" borderId="0" xfId="3" applyFont="1" applyAlignment="1">
      <alignment horizontal="right" vertical="top" wrapText="1"/>
    </xf>
    <xf numFmtId="0" fontId="10" fillId="0" borderId="0" xfId="5" applyFont="1"/>
    <xf numFmtId="0" fontId="28" fillId="0" borderId="0" xfId="5" applyFont="1" applyBorder="1" applyAlignment="1">
      <alignment horizontal="left"/>
    </xf>
    <xf numFmtId="0" fontId="28" fillId="0" borderId="0" xfId="5" applyFont="1" applyBorder="1" applyAlignment="1">
      <alignment horizontal="center"/>
    </xf>
    <xf numFmtId="1" fontId="28" fillId="0" borderId="0" xfId="5" applyNumberFormat="1" applyFont="1" applyFill="1" applyBorder="1" applyAlignment="1">
      <alignment horizontal="center"/>
    </xf>
    <xf numFmtId="3" fontId="29" fillId="0" borderId="0" xfId="5" applyNumberFormat="1" applyFont="1" applyFill="1" applyBorder="1" applyAlignment="1">
      <alignment horizontal="right"/>
    </xf>
    <xf numFmtId="3" fontId="29" fillId="0" borderId="0" xfId="5" applyNumberFormat="1" applyFont="1" applyBorder="1" applyAlignment="1">
      <alignment horizontal="center"/>
    </xf>
    <xf numFmtId="0" fontId="29" fillId="0" borderId="0" xfId="5" applyFont="1" applyBorder="1"/>
    <xf numFmtId="0" fontId="30" fillId="0" borderId="0" xfId="5" applyFont="1" applyFill="1" applyBorder="1"/>
    <xf numFmtId="3" fontId="29" fillId="0" borderId="0" xfId="5" applyNumberFormat="1" applyFont="1" applyAlignment="1">
      <alignment horizontal="center"/>
    </xf>
    <xf numFmtId="0" fontId="29" fillId="0" borderId="0" xfId="5" applyFont="1"/>
    <xf numFmtId="0" fontId="20" fillId="0" borderId="0" xfId="5" applyFont="1" applyFill="1" applyBorder="1"/>
    <xf numFmtId="0" fontId="20" fillId="0" borderId="0" xfId="5" applyFont="1" applyBorder="1" applyAlignment="1">
      <alignment horizontal="left"/>
    </xf>
    <xf numFmtId="0" fontId="20" fillId="0" borderId="0" xfId="5" applyFont="1" applyBorder="1" applyAlignment="1">
      <alignment horizontal="center"/>
    </xf>
    <xf numFmtId="1" fontId="20" fillId="0" borderId="0" xfId="5" applyNumberFormat="1" applyFont="1" applyFill="1" applyBorder="1" applyAlignment="1">
      <alignment horizontal="center"/>
    </xf>
    <xf numFmtId="3" fontId="21" fillId="0" borderId="0" xfId="5" applyNumberFormat="1" applyFont="1" applyFill="1" applyBorder="1" applyAlignment="1">
      <alignment horizontal="right"/>
    </xf>
    <xf numFmtId="3" fontId="21" fillId="0" borderId="0" xfId="5" applyNumberFormat="1" applyFont="1" applyAlignment="1">
      <alignment horizontal="center"/>
    </xf>
    <xf numFmtId="0" fontId="31" fillId="0" borderId="0" xfId="5" applyFont="1"/>
    <xf numFmtId="0" fontId="32" fillId="0" borderId="0" xfId="5" applyFont="1" applyFill="1"/>
    <xf numFmtId="0" fontId="20" fillId="0" borderId="0" xfId="5" applyFont="1" applyAlignment="1">
      <alignment horizontal="left"/>
    </xf>
    <xf numFmtId="0" fontId="20" fillId="0" borderId="0" xfId="5" applyFont="1" applyAlignment="1">
      <alignment horizontal="center"/>
    </xf>
    <xf numFmtId="1" fontId="21" fillId="0" borderId="0" xfId="5" applyNumberFormat="1" applyFont="1" applyFill="1" applyBorder="1" applyAlignment="1">
      <alignment horizontal="center"/>
    </xf>
    <xf numFmtId="3" fontId="21" fillId="0" borderId="0" xfId="5" applyNumberFormat="1" applyFont="1" applyAlignment="1">
      <alignment horizontal="right"/>
    </xf>
    <xf numFmtId="0" fontId="32" fillId="0" borderId="0" xfId="5" applyFont="1" applyAlignment="1">
      <alignment horizontal="center"/>
    </xf>
    <xf numFmtId="3" fontId="21" fillId="0" borderId="0" xfId="5" applyNumberFormat="1" applyFont="1" applyFill="1" applyBorder="1"/>
    <xf numFmtId="0" fontId="33" fillId="0" borderId="0" xfId="5" applyFont="1" applyAlignment="1">
      <alignment horizontal="left"/>
    </xf>
    <xf numFmtId="0" fontId="20" fillId="0" borderId="0" xfId="5" applyFont="1" applyAlignment="1">
      <alignment horizontal="center" vertical="center" wrapText="1"/>
    </xf>
    <xf numFmtId="0" fontId="20" fillId="0" borderId="25" xfId="5" applyFont="1" applyFill="1" applyBorder="1" applyAlignment="1">
      <alignment horizontal="left"/>
    </xf>
    <xf numFmtId="0" fontId="20" fillId="0" borderId="26" xfId="5" applyFont="1" applyFill="1" applyBorder="1"/>
    <xf numFmtId="0" fontId="20" fillId="0" borderId="14" xfId="5" applyFont="1" applyFill="1" applyBorder="1" applyAlignment="1">
      <alignment horizontal="center"/>
    </xf>
    <xf numFmtId="1" fontId="20" fillId="0" borderId="14" xfId="5" applyNumberFormat="1" applyFont="1" applyFill="1" applyBorder="1" applyAlignment="1">
      <alignment horizontal="center"/>
    </xf>
    <xf numFmtId="3" fontId="22" fillId="0" borderId="14" xfId="5" applyNumberFormat="1" applyFont="1" applyFill="1" applyBorder="1" applyAlignment="1">
      <alignment horizontal="center"/>
    </xf>
    <xf numFmtId="0" fontId="10" fillId="0" borderId="0" xfId="5" applyFont="1" applyFill="1" applyBorder="1"/>
    <xf numFmtId="0" fontId="20" fillId="0" borderId="27" xfId="5" applyFont="1" applyFill="1" applyBorder="1" applyAlignment="1">
      <alignment horizontal="left"/>
    </xf>
    <xf numFmtId="0" fontId="32" fillId="0" borderId="28" xfId="5" applyFont="1" applyFill="1" applyBorder="1"/>
    <xf numFmtId="0" fontId="20" fillId="0" borderId="16" xfId="5" applyFont="1" applyFill="1" applyBorder="1" applyAlignment="1">
      <alignment horizontal="center"/>
    </xf>
    <xf numFmtId="1" fontId="20" fillId="0" borderId="16" xfId="5" applyNumberFormat="1" applyFont="1" applyFill="1" applyBorder="1" applyAlignment="1">
      <alignment horizontal="center"/>
    </xf>
    <xf numFmtId="3" fontId="22" fillId="0" borderId="16" xfId="5" applyNumberFormat="1" applyFont="1" applyFill="1" applyBorder="1" applyAlignment="1">
      <alignment horizontal="center"/>
    </xf>
    <xf numFmtId="0" fontId="32" fillId="0" borderId="0" xfId="5" applyFont="1" applyFill="1" applyBorder="1" applyAlignment="1">
      <alignment horizontal="left"/>
    </xf>
    <xf numFmtId="0" fontId="21" fillId="0" borderId="0" xfId="5" applyFont="1" applyAlignment="1">
      <alignment horizontal="center"/>
    </xf>
    <xf numFmtId="0" fontId="21" fillId="0" borderId="0" xfId="5" applyFont="1"/>
    <xf numFmtId="0" fontId="32" fillId="0" borderId="0" xfId="5" applyFont="1" applyFill="1" applyBorder="1" applyAlignment="1">
      <alignment horizontal="left" vertical="center"/>
    </xf>
    <xf numFmtId="0" fontId="32" fillId="0" borderId="0" xfId="5" applyFont="1" applyFill="1" applyBorder="1" applyAlignment="1">
      <alignment horizontal="left" vertical="center" wrapText="1"/>
    </xf>
    <xf numFmtId="0" fontId="21" fillId="0" borderId="0" xfId="5" applyFont="1" applyAlignment="1">
      <alignment horizontal="center" vertical="center"/>
    </xf>
    <xf numFmtId="3" fontId="21" fillId="0" borderId="0" xfId="5" applyNumberFormat="1" applyFont="1" applyAlignment="1">
      <alignment horizontal="center" vertical="center"/>
    </xf>
    <xf numFmtId="0" fontId="32" fillId="0" borderId="0" xfId="5" applyFont="1" applyFill="1" applyBorder="1" applyAlignment="1">
      <alignment horizontal="center"/>
    </xf>
    <xf numFmtId="1" fontId="32" fillId="0" borderId="0" xfId="5" applyNumberFormat="1" applyFont="1" applyFill="1" applyBorder="1" applyAlignment="1">
      <alignment horizontal="center"/>
    </xf>
    <xf numFmtId="3" fontId="21" fillId="0" borderId="0" xfId="5" applyNumberFormat="1" applyFont="1" applyFill="1" applyBorder="1" applyAlignment="1">
      <alignment horizontal="center"/>
    </xf>
    <xf numFmtId="0" fontId="21" fillId="0" borderId="0" xfId="5" applyFont="1" applyFill="1" applyBorder="1" applyAlignment="1">
      <alignment vertical="center" wrapText="1"/>
    </xf>
    <xf numFmtId="1" fontId="32" fillId="0" borderId="0" xfId="5" applyNumberFormat="1" applyFont="1" applyFill="1" applyBorder="1" applyAlignment="1">
      <alignment horizontal="center" vertical="center"/>
    </xf>
    <xf numFmtId="0" fontId="32" fillId="0" borderId="0" xfId="5" applyFont="1" applyFill="1" applyBorder="1" applyAlignment="1">
      <alignment horizontal="center" vertical="center"/>
    </xf>
    <xf numFmtId="3" fontId="21" fillId="0" borderId="0" xfId="5" applyNumberFormat="1" applyFont="1" applyFill="1" applyBorder="1" applyAlignment="1">
      <alignment horizontal="center" vertical="center"/>
    </xf>
    <xf numFmtId="0" fontId="32" fillId="0" borderId="0" xfId="5" applyFont="1" applyFill="1" applyBorder="1" applyAlignment="1">
      <alignment vertical="center"/>
    </xf>
    <xf numFmtId="0" fontId="21" fillId="0" borderId="0" xfId="5" applyFont="1" applyBorder="1" applyAlignment="1">
      <alignment vertical="center"/>
    </xf>
    <xf numFmtId="0" fontId="21" fillId="0" borderId="0" xfId="5" applyFont="1" applyBorder="1" applyAlignment="1">
      <alignment horizontal="center" vertical="center"/>
    </xf>
    <xf numFmtId="3" fontId="21" fillId="0" borderId="0" xfId="5" applyNumberFormat="1" applyFont="1" applyBorder="1" applyAlignment="1">
      <alignment horizontal="center" vertical="center"/>
    </xf>
    <xf numFmtId="0" fontId="32" fillId="0" borderId="0" xfId="5" applyFont="1" applyFill="1" applyBorder="1" applyAlignment="1">
      <alignment wrapText="1"/>
    </xf>
    <xf numFmtId="0" fontId="32" fillId="0" borderId="0" xfId="5" applyFont="1" applyFill="1" applyBorder="1"/>
    <xf numFmtId="0" fontId="21" fillId="0" borderId="0" xfId="5" applyFont="1" applyFill="1"/>
    <xf numFmtId="0" fontId="32" fillId="0" borderId="0" xfId="5" applyFont="1" applyBorder="1"/>
    <xf numFmtId="0" fontId="32" fillId="0" borderId="0" xfId="5" applyFont="1" applyBorder="1" applyAlignment="1">
      <alignment horizontal="center"/>
    </xf>
    <xf numFmtId="1" fontId="21" fillId="0" borderId="0" xfId="5" applyNumberFormat="1" applyFont="1" applyBorder="1" applyAlignment="1">
      <alignment horizontal="center"/>
    </xf>
    <xf numFmtId="3" fontId="21" fillId="0" borderId="0" xfId="5" applyNumberFormat="1" applyFont="1" applyBorder="1" applyAlignment="1">
      <alignment horizontal="center"/>
    </xf>
    <xf numFmtId="0" fontId="10" fillId="0" borderId="0" xfId="5" applyFont="1" applyBorder="1"/>
    <xf numFmtId="0" fontId="32" fillId="0" borderId="0" xfId="5" applyFont="1" applyFill="1" applyAlignment="1">
      <alignment horizontal="left"/>
    </xf>
    <xf numFmtId="3" fontId="10" fillId="0" borderId="0" xfId="5" applyNumberFormat="1" applyFont="1" applyFill="1" applyBorder="1"/>
    <xf numFmtId="0" fontId="32" fillId="0" borderId="0" xfId="5" applyFont="1" applyFill="1" applyBorder="1" applyAlignment="1">
      <alignment vertical="center" wrapText="1"/>
    </xf>
    <xf numFmtId="0" fontId="21" fillId="0" borderId="0" xfId="5" applyFont="1" applyFill="1" applyAlignment="1">
      <alignment horizontal="center"/>
    </xf>
    <xf numFmtId="3" fontId="21" fillId="0" borderId="0" xfId="5" applyNumberFormat="1" applyFont="1" applyFill="1" applyAlignment="1">
      <alignment horizontal="center"/>
    </xf>
    <xf numFmtId="3" fontId="32" fillId="0" borderId="0" xfId="5" applyNumberFormat="1" applyFont="1" applyFill="1" applyBorder="1" applyAlignment="1">
      <alignment horizontal="left"/>
    </xf>
    <xf numFmtId="0" fontId="32" fillId="0" borderId="29" xfId="5" applyFont="1" applyFill="1" applyBorder="1" applyAlignment="1">
      <alignment horizontal="left"/>
    </xf>
    <xf numFmtId="0" fontId="32" fillId="0" borderId="29" xfId="5" applyFont="1" applyFill="1" applyBorder="1"/>
    <xf numFmtId="0" fontId="32" fillId="0" borderId="29" xfId="5" applyFont="1" applyFill="1" applyBorder="1" applyAlignment="1">
      <alignment horizontal="center"/>
    </xf>
    <xf numFmtId="1" fontId="32" fillId="0" borderId="29" xfId="5" applyNumberFormat="1" applyFont="1" applyFill="1" applyBorder="1" applyAlignment="1">
      <alignment horizontal="center"/>
    </xf>
    <xf numFmtId="3" fontId="21" fillId="0" borderId="29" xfId="5" applyNumberFormat="1" applyFont="1" applyFill="1" applyBorder="1" applyAlignment="1">
      <alignment horizontal="center"/>
    </xf>
    <xf numFmtId="0" fontId="32" fillId="0" borderId="0" xfId="5" applyFont="1"/>
    <xf numFmtId="1" fontId="21" fillId="0" borderId="0" xfId="5" applyNumberFormat="1" applyFont="1" applyAlignment="1">
      <alignment horizontal="center"/>
    </xf>
    <xf numFmtId="0" fontId="20" fillId="0" borderId="0" xfId="5" applyFont="1" applyFill="1" applyBorder="1" applyAlignment="1">
      <alignment horizontal="left"/>
    </xf>
    <xf numFmtId="3" fontId="21" fillId="0" borderId="0" xfId="5" applyNumberFormat="1" applyFont="1" applyBorder="1"/>
    <xf numFmtId="0" fontId="20" fillId="0" borderId="0" xfId="5" applyFont="1" applyFill="1"/>
    <xf numFmtId="0" fontId="20" fillId="0" borderId="0" xfId="5" applyFont="1" applyBorder="1"/>
    <xf numFmtId="0" fontId="34" fillId="0" borderId="0" xfId="5" applyFont="1" applyBorder="1" applyAlignment="1">
      <alignment horizontal="center"/>
    </xf>
    <xf numFmtId="1" fontId="31" fillId="0" borderId="0" xfId="5" applyNumberFormat="1" applyFont="1" applyBorder="1" applyAlignment="1">
      <alignment horizontal="center"/>
    </xf>
    <xf numFmtId="3" fontId="31" fillId="0" borderId="0" xfId="5" applyNumberFormat="1" applyFont="1" applyBorder="1"/>
    <xf numFmtId="3" fontId="17" fillId="0" borderId="0" xfId="5" applyNumberFormat="1" applyFont="1" applyBorder="1" applyAlignment="1">
      <alignment horizontal="center"/>
    </xf>
    <xf numFmtId="0" fontId="31" fillId="0" borderId="0" xfId="5" applyFont="1" applyBorder="1"/>
    <xf numFmtId="0" fontId="5" fillId="0" borderId="0" xfId="0" applyFont="1" applyAlignment="1">
      <alignment vertical="center"/>
    </xf>
    <xf numFmtId="0" fontId="5" fillId="0" borderId="0" xfId="0" applyFont="1" applyAlignment="1">
      <alignment horizontal="right" vertical="center"/>
    </xf>
    <xf numFmtId="0" fontId="5" fillId="0" borderId="0" xfId="0" applyFont="1" applyAlignment="1">
      <alignment horizontal="left" vertical="center"/>
    </xf>
    <xf numFmtId="168" fontId="5" fillId="0" borderId="0" xfId="1" applyNumberFormat="1" applyFont="1" applyAlignment="1">
      <alignment horizontal="right" vertical="center"/>
    </xf>
    <xf numFmtId="168" fontId="6" fillId="0" borderId="0" xfId="1" applyNumberFormat="1" applyFont="1" applyAlignment="1">
      <alignment horizontal="right" vertical="center"/>
    </xf>
    <xf numFmtId="3" fontId="5" fillId="0" borderId="10" xfId="0" applyNumberFormat="1" applyFont="1" applyBorder="1"/>
    <xf numFmtId="168" fontId="6" fillId="0" borderId="0" xfId="0" applyNumberFormat="1" applyFont="1" applyAlignment="1">
      <alignment horizontal="right" vertical="center"/>
    </xf>
    <xf numFmtId="3" fontId="35" fillId="0" borderId="0" xfId="0" applyNumberFormat="1" applyFont="1" applyFill="1" applyAlignment="1">
      <alignment horizontal="right"/>
    </xf>
    <xf numFmtId="0" fontId="6" fillId="0" borderId="0" xfId="0" applyFont="1" applyFill="1"/>
    <xf numFmtId="0" fontId="5" fillId="0" borderId="0" xfId="0" applyFont="1" applyFill="1" applyAlignment="1">
      <alignment wrapText="1"/>
    </xf>
    <xf numFmtId="0" fontId="7" fillId="0" borderId="0" xfId="0" applyFont="1" applyFill="1"/>
    <xf numFmtId="0" fontId="5" fillId="0" borderId="0" xfId="0" applyFont="1" applyFill="1" applyAlignment="1">
      <alignment vertical="top" wrapText="1"/>
    </xf>
    <xf numFmtId="3" fontId="6" fillId="0" borderId="0" xfId="0" applyNumberFormat="1" applyFont="1" applyFill="1" applyAlignment="1">
      <alignment horizontal="right"/>
    </xf>
    <xf numFmtId="0" fontId="7" fillId="0" borderId="0" xfId="0" applyFont="1" applyFill="1" applyAlignment="1">
      <alignment horizontal="left" vertical="top" wrapText="1"/>
    </xf>
    <xf numFmtId="0" fontId="4" fillId="0" borderId="0" xfId="0" applyFont="1" applyFill="1" applyAlignment="1">
      <alignment horizontal="left" vertical="top"/>
    </xf>
    <xf numFmtId="0" fontId="5" fillId="0" borderId="0" xfId="0" applyFont="1" applyFill="1" applyBorder="1" applyAlignment="1">
      <alignment horizontal="left" vertical="top" wrapText="1"/>
    </xf>
    <xf numFmtId="0" fontId="5" fillId="0" borderId="0" xfId="0" applyFont="1" applyFill="1" applyBorder="1"/>
    <xf numFmtId="3" fontId="5" fillId="0" borderId="0" xfId="0" applyNumberFormat="1" applyFont="1" applyFill="1" applyBorder="1" applyAlignment="1">
      <alignment horizontal="right"/>
    </xf>
    <xf numFmtId="3" fontId="6" fillId="0" borderId="16" xfId="0" applyNumberFormat="1" applyFont="1" applyBorder="1" applyAlignment="1"/>
    <xf numFmtId="3" fontId="6" fillId="0" borderId="20" xfId="0" applyNumberFormat="1" applyFont="1" applyBorder="1" applyAlignment="1"/>
    <xf numFmtId="17" fontId="5" fillId="0" borderId="0" xfId="0" applyNumberFormat="1" applyFont="1" applyAlignment="1">
      <alignment vertical="top"/>
    </xf>
    <xf numFmtId="0" fontId="6" fillId="0" borderId="0" xfId="0" applyFont="1" applyAlignment="1">
      <alignment vertical="top"/>
    </xf>
    <xf numFmtId="0" fontId="5" fillId="0" borderId="0" xfId="0" applyFont="1" applyAlignment="1">
      <alignment vertical="top"/>
    </xf>
    <xf numFmtId="0" fontId="4" fillId="0" borderId="7" xfId="0" applyFont="1" applyBorder="1" applyAlignment="1">
      <alignment horizontal="center" vertical="top" wrapText="1"/>
    </xf>
    <xf numFmtId="0" fontId="4" fillId="0" borderId="8" xfId="0" applyFont="1" applyBorder="1" applyAlignment="1">
      <alignment horizontal="center" vertical="top" wrapText="1"/>
    </xf>
    <xf numFmtId="0" fontId="4" fillId="0" borderId="9" xfId="0" applyFont="1" applyBorder="1" applyAlignment="1">
      <alignment horizontal="center" vertical="top" wrapText="1"/>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5" fillId="0" borderId="12" xfId="0" applyFont="1" applyBorder="1" applyAlignment="1">
      <alignment horizontal="center" vertical="top" wrapText="1"/>
    </xf>
    <xf numFmtId="3" fontId="6" fillId="0" borderId="5" xfId="0" applyNumberFormat="1" applyFont="1" applyBorder="1" applyAlignment="1">
      <alignment horizontal="center"/>
    </xf>
    <xf numFmtId="3" fontId="6" fillId="0" borderId="6" xfId="0" applyNumberFormat="1" applyFont="1" applyBorder="1" applyAlignment="1">
      <alignment horizontal="center"/>
    </xf>
    <xf numFmtId="0" fontId="5" fillId="0" borderId="18" xfId="0" applyFont="1" applyBorder="1" applyAlignment="1">
      <alignment horizontal="center" vertical="top"/>
    </xf>
    <xf numFmtId="0" fontId="6" fillId="0" borderId="0" xfId="0" applyFont="1" applyAlignment="1">
      <alignment vertical="top"/>
    </xf>
    <xf numFmtId="0" fontId="5" fillId="0" borderId="0" xfId="0" applyFont="1" applyAlignment="1">
      <alignment vertical="top"/>
    </xf>
    <xf numFmtId="0" fontId="5" fillId="0" borderId="0" xfId="0" applyFont="1" applyAlignment="1">
      <alignment horizontal="center" vertical="top"/>
    </xf>
    <xf numFmtId="164" fontId="5" fillId="0" borderId="18" xfId="0" applyNumberFormat="1" applyFont="1" applyBorder="1" applyAlignment="1">
      <alignment horizontal="center" vertical="top"/>
    </xf>
    <xf numFmtId="164" fontId="5" fillId="0" borderId="17" xfId="0" applyNumberFormat="1" applyFont="1" applyBorder="1" applyAlignment="1">
      <alignment horizontal="center" vertical="top"/>
    </xf>
    <xf numFmtId="164" fontId="5" fillId="0" borderId="2" xfId="0" applyNumberFormat="1" applyFont="1" applyBorder="1" applyAlignment="1">
      <alignment horizontal="center" vertical="top"/>
    </xf>
    <xf numFmtId="4" fontId="10" fillId="0" borderId="0" xfId="2" applyNumberFormat="1" applyFont="1" applyAlignment="1">
      <alignment horizontal="center" vertical="top"/>
    </xf>
    <xf numFmtId="0" fontId="5" fillId="0" borderId="17" xfId="0" applyFont="1" applyBorder="1" applyAlignment="1">
      <alignment horizontal="center" vertical="top"/>
    </xf>
    <xf numFmtId="0" fontId="5" fillId="0" borderId="2" xfId="0" applyFont="1" applyBorder="1" applyAlignment="1">
      <alignment horizontal="center" vertical="top"/>
    </xf>
    <xf numFmtId="0" fontId="9" fillId="0" borderId="0" xfId="3" applyFont="1" applyAlignment="1">
      <alignment horizontal="left"/>
    </xf>
    <xf numFmtId="0" fontId="10" fillId="0" borderId="0" xfId="3" applyFont="1" applyAlignment="1">
      <alignment horizontal="left"/>
    </xf>
    <xf numFmtId="0" fontId="18" fillId="0" borderId="0" xfId="3" applyFont="1" applyAlignment="1">
      <alignment horizontal="left" wrapText="1"/>
    </xf>
    <xf numFmtId="0" fontId="18" fillId="0" borderId="0" xfId="3" applyFont="1" applyAlignment="1">
      <alignment horizontal="left"/>
    </xf>
    <xf numFmtId="0" fontId="10" fillId="0" borderId="0" xfId="3" applyFont="1" applyAlignment="1">
      <alignment horizontal="left" wrapText="1"/>
    </xf>
    <xf numFmtId="0" fontId="10" fillId="0" borderId="0" xfId="3" applyFont="1" applyAlignment="1">
      <alignment horizontal="center"/>
    </xf>
    <xf numFmtId="0" fontId="9" fillId="0" borderId="0" xfId="3" applyFont="1" applyAlignment="1">
      <alignment horizontal="center"/>
    </xf>
    <xf numFmtId="0" fontId="18" fillId="0" borderId="2" xfId="4" applyFont="1" applyBorder="1" applyAlignment="1">
      <alignment horizontal="left" vertical="top" wrapText="1"/>
    </xf>
    <xf numFmtId="164" fontId="18" fillId="0" borderId="2" xfId="4" applyNumberFormat="1" applyFont="1" applyBorder="1" applyAlignment="1">
      <alignment horizontal="center" vertical="top" wrapText="1"/>
    </xf>
    <xf numFmtId="0" fontId="17" fillId="0" borderId="0" xfId="3" applyFont="1" applyAlignment="1">
      <alignment horizontal="center"/>
    </xf>
    <xf numFmtId="0" fontId="6" fillId="0" borderId="0" xfId="0" applyFont="1" applyAlignment="1">
      <alignment horizontal="center" vertical="center" wrapText="1"/>
    </xf>
    <xf numFmtId="0" fontId="7" fillId="0" borderId="0" xfId="0" applyFont="1" applyAlignment="1">
      <alignment horizontal="center"/>
    </xf>
    <xf numFmtId="3" fontId="6" fillId="0" borderId="22" xfId="0" applyNumberFormat="1" applyFont="1" applyBorder="1" applyAlignment="1">
      <alignment horizontal="left"/>
    </xf>
    <xf numFmtId="0" fontId="6" fillId="0" borderId="0" xfId="0" applyFont="1" applyAlignment="1">
      <alignment horizontal="center" wrapText="1"/>
    </xf>
    <xf numFmtId="0" fontId="6" fillId="0" borderId="0" xfId="0" applyFont="1" applyAlignment="1">
      <alignment horizontal="center"/>
    </xf>
    <xf numFmtId="0" fontId="22" fillId="0" borderId="0" xfId="3" applyFont="1" applyBorder="1" applyAlignment="1">
      <alignment horizontal="center" vertical="top" wrapText="1"/>
    </xf>
    <xf numFmtId="164" fontId="9" fillId="0" borderId="0" xfId="3" applyNumberFormat="1" applyFont="1" applyAlignment="1">
      <alignment horizontal="center" vertical="top" wrapText="1"/>
    </xf>
    <xf numFmtId="0" fontId="9" fillId="0" borderId="0" xfId="3" applyFont="1" applyAlignment="1">
      <alignment horizontal="center" vertical="top" wrapText="1"/>
    </xf>
    <xf numFmtId="0" fontId="9" fillId="0" borderId="0" xfId="3" applyFont="1" applyBorder="1" applyAlignment="1">
      <alignment horizontal="left" vertical="top" wrapText="1"/>
    </xf>
    <xf numFmtId="0" fontId="9" fillId="0" borderId="0" xfId="3" applyFont="1" applyAlignment="1">
      <alignment horizontal="left" vertical="top" wrapText="1"/>
    </xf>
    <xf numFmtId="0" fontId="5" fillId="0" borderId="0" xfId="0" applyFont="1" applyAlignment="1">
      <alignment horizontal="center" vertical="top" wrapText="1"/>
    </xf>
  </cellXfs>
  <cellStyles count="8">
    <cellStyle name="Ezres [0] 2" xfId="6"/>
    <cellStyle name="Normál" xfId="0" builtinId="0"/>
    <cellStyle name="Normál 2" xfId="2"/>
    <cellStyle name="Normál 3" xfId="3"/>
    <cellStyle name="Normál 3 2" xfId="7"/>
    <cellStyle name="Normál 4" xfId="5"/>
    <cellStyle name="Normál_Munka1" xfId="4"/>
    <cellStyle name="Pénznem"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view="pageBreakPreview" zoomScale="60" zoomScaleNormal="100" workbookViewId="0">
      <selection activeCell="M23" sqref="M23"/>
    </sheetView>
  </sheetViews>
  <sheetFormatPr defaultRowHeight="15.75"/>
  <cols>
    <col min="1" max="1" width="55.7109375" style="16" customWidth="1"/>
    <col min="2" max="3" width="9.140625" style="11"/>
    <col min="4" max="5" width="20.7109375" style="13" customWidth="1"/>
    <col min="6" max="7" width="20.7109375" style="32" customWidth="1"/>
    <col min="8" max="16384" width="9.140625" style="11"/>
  </cols>
  <sheetData>
    <row r="1" spans="1:7">
      <c r="A1" s="313" t="s">
        <v>195</v>
      </c>
      <c r="B1" s="314"/>
      <c r="C1" s="314"/>
      <c r="D1" s="314"/>
      <c r="E1" s="314"/>
      <c r="F1" s="314"/>
      <c r="G1" s="315"/>
    </row>
    <row r="2" spans="1:7" ht="16.5" thickBot="1">
      <c r="A2" s="316" t="s">
        <v>201</v>
      </c>
      <c r="B2" s="317"/>
      <c r="C2" s="317"/>
      <c r="D2" s="317"/>
      <c r="E2" s="317"/>
      <c r="F2" s="317"/>
      <c r="G2" s="318"/>
    </row>
    <row r="3" spans="1:7">
      <c r="A3" s="12" t="s">
        <v>200</v>
      </c>
      <c r="E3" s="14"/>
      <c r="F3" s="15" t="s">
        <v>197</v>
      </c>
      <c r="G3" s="15" t="s">
        <v>198</v>
      </c>
    </row>
    <row r="4" spans="1:7">
      <c r="A4" s="16" t="s">
        <v>312</v>
      </c>
      <c r="E4" s="17"/>
      <c r="F4" s="18">
        <f>'A1 Komplett bontások'!F34</f>
        <v>0</v>
      </c>
      <c r="G4" s="18">
        <f>'A1 Komplett bontások'!G34</f>
        <v>0</v>
      </c>
    </row>
    <row r="5" spans="1:7">
      <c r="A5" s="16" t="s">
        <v>311</v>
      </c>
      <c r="E5" s="17"/>
      <c r="F5" s="18">
        <f>'A2 Felújítási munkák'!F215</f>
        <v>0</v>
      </c>
      <c r="G5" s="18">
        <f>'A2 Felújítási munkák'!G215</f>
        <v>0</v>
      </c>
    </row>
    <row r="6" spans="1:7">
      <c r="A6" s="16" t="s">
        <v>310</v>
      </c>
      <c r="E6" s="17"/>
      <c r="F6" s="18">
        <f>'A3 Új épület és létesítmény'!F200</f>
        <v>0</v>
      </c>
      <c r="G6" s="18">
        <f>'A3 Új épület és létesítmény'!G200</f>
        <v>0</v>
      </c>
    </row>
    <row r="7" spans="1:7">
      <c r="A7" s="12" t="s">
        <v>202</v>
      </c>
      <c r="E7" s="17"/>
      <c r="F7" s="18"/>
      <c r="G7" s="18"/>
    </row>
    <row r="8" spans="1:7">
      <c r="A8" s="16" t="s">
        <v>313</v>
      </c>
      <c r="E8" s="17"/>
      <c r="F8" s="18">
        <f>'B1 Acél és vb. szerkezetek '!C24</f>
        <v>0</v>
      </c>
      <c r="G8" s="18">
        <f>'B1 Acél és vb. szerkezetek '!D24</f>
        <v>0</v>
      </c>
    </row>
    <row r="9" spans="1:7">
      <c r="A9" s="16" t="s">
        <v>314</v>
      </c>
      <c r="E9" s="17"/>
      <c r="F9" s="18">
        <f>'B2 Nézőtér vb. szerkezetek'!H44</f>
        <v>0</v>
      </c>
      <c r="G9" s="18">
        <f>'B2 Nézőtér vb. szerkezetek'!I44</f>
        <v>0</v>
      </c>
    </row>
    <row r="10" spans="1:7">
      <c r="A10" s="12" t="s">
        <v>203</v>
      </c>
      <c r="E10" s="17"/>
      <c r="F10" s="18"/>
      <c r="G10" s="33"/>
    </row>
    <row r="11" spans="1:7">
      <c r="A11" s="16" t="s">
        <v>315</v>
      </c>
      <c r="E11" s="17"/>
      <c r="F11" s="18">
        <f>'C1 Záradék'!C24</f>
        <v>0</v>
      </c>
      <c r="G11" s="18">
        <f>'C1 Záradék'!D24</f>
        <v>0</v>
      </c>
    </row>
    <row r="12" spans="1:7">
      <c r="A12" s="16" t="s">
        <v>316</v>
      </c>
      <c r="E12" s="17"/>
      <c r="F12" s="18">
        <f>'C2 Záradék'!C24</f>
        <v>0</v>
      </c>
      <c r="G12" s="18">
        <f>'C2 Záradék'!D24</f>
        <v>0</v>
      </c>
    </row>
    <row r="13" spans="1:7">
      <c r="A13" s="16" t="s">
        <v>317</v>
      </c>
      <c r="E13" s="17"/>
      <c r="F13" s="18">
        <f>'C3 Záradék'!C24</f>
        <v>0</v>
      </c>
      <c r="G13" s="18">
        <f>'C3 Záradék'!D24</f>
        <v>0</v>
      </c>
    </row>
    <row r="14" spans="1:7">
      <c r="A14" s="12" t="s">
        <v>233</v>
      </c>
      <c r="E14" s="17"/>
      <c r="F14" s="18">
        <f>'D. Záradék'!C24</f>
        <v>0</v>
      </c>
      <c r="G14" s="18">
        <f>'D. Záradék'!D24</f>
        <v>0</v>
      </c>
    </row>
    <row r="15" spans="1:7">
      <c r="A15" s="12" t="s">
        <v>232</v>
      </c>
      <c r="E15" s="17"/>
      <c r="F15" s="18">
        <f>'E. Főösszesítő'!F32</f>
        <v>0</v>
      </c>
      <c r="G15" s="18">
        <f>'E. Főösszesítő'!G32</f>
        <v>0</v>
      </c>
    </row>
    <row r="16" spans="1:7">
      <c r="A16" s="12" t="s">
        <v>234</v>
      </c>
      <c r="E16" s="17"/>
      <c r="F16" s="18">
        <f>'F. Összesítés'!C12</f>
        <v>0</v>
      </c>
      <c r="G16" s="18">
        <f>'F. Összesítés'!D12</f>
        <v>0</v>
      </c>
    </row>
    <row r="17" spans="1:8">
      <c r="A17" s="12" t="s">
        <v>235</v>
      </c>
      <c r="E17" s="17"/>
      <c r="F17" s="18">
        <f>'G. Környezetrendezés'!F134</f>
        <v>0</v>
      </c>
      <c r="G17" s="18">
        <f>'G. Környezetrendezés'!G134</f>
        <v>0</v>
      </c>
    </row>
    <row r="18" spans="1:8" ht="31.5">
      <c r="A18" s="19" t="s">
        <v>318</v>
      </c>
      <c r="B18" s="20"/>
      <c r="C18" s="20"/>
      <c r="D18" s="21"/>
      <c r="E18" s="17"/>
      <c r="F18" s="18">
        <f>'H. Világításvezérlés'!$H$17</f>
        <v>0</v>
      </c>
      <c r="G18" s="18">
        <f>'H. Világításvezérlés'!$I$17</f>
        <v>0</v>
      </c>
    </row>
    <row r="19" spans="1:8">
      <c r="A19" s="19" t="s">
        <v>236</v>
      </c>
      <c r="B19" s="20"/>
      <c r="C19" s="20"/>
      <c r="D19" s="21"/>
      <c r="E19" s="17"/>
      <c r="F19" s="18">
        <f>'I. Színháztechnika (gépészet)'!F19</f>
        <v>0</v>
      </c>
      <c r="G19" s="18">
        <f>'I. Színháztechnika (gépészet)'!G19</f>
        <v>0</v>
      </c>
    </row>
    <row r="20" spans="1:8">
      <c r="A20" s="19" t="s">
        <v>319</v>
      </c>
      <c r="B20" s="20"/>
      <c r="C20" s="20"/>
      <c r="D20" s="21"/>
      <c r="E20" s="17"/>
      <c r="F20" s="18">
        <f>'J. Vízgépészet'!F75</f>
        <v>0</v>
      </c>
      <c r="G20" s="18">
        <f>'J. Vízgépészet'!F77</f>
        <v>0</v>
      </c>
    </row>
    <row r="21" spans="1:8" ht="16.5" thickBot="1">
      <c r="A21" s="22" t="s">
        <v>320</v>
      </c>
      <c r="B21" s="23"/>
      <c r="C21" s="23"/>
      <c r="D21" s="24"/>
      <c r="E21" s="25"/>
      <c r="F21" s="295">
        <f>'K. Beépített bútorzat'!F31</f>
        <v>0</v>
      </c>
      <c r="G21" s="295">
        <f>'K. Beépített bútorzat'!G31</f>
        <v>0</v>
      </c>
      <c r="H21" s="26"/>
    </row>
    <row r="22" spans="1:8" ht="16.5" thickBot="1">
      <c r="A22" s="27" t="s">
        <v>196</v>
      </c>
      <c r="B22" s="20"/>
      <c r="C22" s="20"/>
      <c r="D22" s="21"/>
      <c r="E22" s="17"/>
      <c r="F22" s="308">
        <f>SUM(F4:F21)</f>
        <v>0</v>
      </c>
      <c r="G22" s="309">
        <f>SUM(G4:G21)</f>
        <v>0</v>
      </c>
    </row>
    <row r="23" spans="1:8" ht="16.5" thickBot="1">
      <c r="A23" s="28" t="s">
        <v>199</v>
      </c>
      <c r="B23" s="29"/>
      <c r="C23" s="29"/>
      <c r="D23" s="30"/>
      <c r="E23" s="31"/>
      <c r="F23" s="319">
        <f>F22+G22</f>
        <v>0</v>
      </c>
      <c r="G23" s="320"/>
    </row>
  </sheetData>
  <mergeCells count="3">
    <mergeCell ref="A1:G1"/>
    <mergeCell ref="A2:G2"/>
    <mergeCell ref="F23:G23"/>
  </mergeCells>
  <pageMargins left="0.7" right="0.7" top="0.75" bottom="0.75" header="0.3" footer="0.3"/>
  <pageSetup paperSize="9" scale="55" orientation="portrait" r:id="rId1"/>
  <colBreaks count="1" manualBreakCount="1">
    <brk id="7" max="31"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BreakPreview" zoomScaleNormal="100" zoomScaleSheetLayoutView="100" workbookViewId="0">
      <selection activeCell="E2" sqref="E2:F26"/>
    </sheetView>
  </sheetViews>
  <sheetFormatPr defaultRowHeight="15.75"/>
  <cols>
    <col min="1" max="1" width="4.28515625" style="16" customWidth="1"/>
    <col min="2" max="2" width="36.7109375" style="57" customWidth="1"/>
    <col min="3" max="3" width="10.7109375" style="59" customWidth="1"/>
    <col min="4" max="4" width="6.7109375" style="57" customWidth="1"/>
    <col min="5" max="8" width="15.7109375" style="59" customWidth="1"/>
    <col min="9" max="9" width="15.7109375" style="57" customWidth="1"/>
    <col min="10" max="16384" width="9.140625" style="57"/>
  </cols>
  <sheetData>
    <row r="1" spans="1:8" s="58" customFormat="1" ht="31.5">
      <c r="A1" s="34" t="s">
        <v>265</v>
      </c>
      <c r="B1" s="55" t="s">
        <v>266</v>
      </c>
      <c r="C1" s="56" t="s">
        <v>267</v>
      </c>
      <c r="D1" s="55" t="s">
        <v>268</v>
      </c>
      <c r="E1" s="56" t="s">
        <v>269</v>
      </c>
      <c r="F1" s="56" t="s">
        <v>270</v>
      </c>
      <c r="G1" s="56" t="s">
        <v>271</v>
      </c>
      <c r="H1" s="56" t="s">
        <v>272</v>
      </c>
    </row>
    <row r="2" spans="1:8" ht="63">
      <c r="A2" s="16">
        <v>1</v>
      </c>
      <c r="B2" s="57" t="s">
        <v>288</v>
      </c>
      <c r="C2" s="59">
        <v>10582</v>
      </c>
      <c r="D2" s="57" t="s">
        <v>289</v>
      </c>
      <c r="G2" s="59">
        <f>ROUND(C2*E2, 0)</f>
        <v>0</v>
      </c>
      <c r="H2" s="59">
        <f>ROUND(C2*F2, 0)</f>
        <v>0</v>
      </c>
    </row>
    <row r="4" spans="1:8" ht="63">
      <c r="A4" s="16">
        <v>2</v>
      </c>
      <c r="B4" s="57" t="s">
        <v>290</v>
      </c>
      <c r="C4" s="59">
        <v>9782</v>
      </c>
      <c r="D4" s="57" t="s">
        <v>289</v>
      </c>
      <c r="G4" s="59">
        <f>ROUND(C4*E4, 0)</f>
        <v>0</v>
      </c>
      <c r="H4" s="59">
        <f>ROUND(C4*F4, 0)</f>
        <v>0</v>
      </c>
    </row>
    <row r="6" spans="1:8" ht="63">
      <c r="A6" s="16">
        <v>3</v>
      </c>
      <c r="B6" s="57" t="s">
        <v>291</v>
      </c>
      <c r="C6" s="59">
        <v>19058</v>
      </c>
      <c r="D6" s="57" t="s">
        <v>289</v>
      </c>
      <c r="G6" s="59">
        <f>ROUND(C6*E6, 0)</f>
        <v>0</v>
      </c>
      <c r="H6" s="59">
        <f>ROUND(C6*F6, 0)</f>
        <v>0</v>
      </c>
    </row>
    <row r="8" spans="1:8" ht="63">
      <c r="A8" s="16">
        <v>4</v>
      </c>
      <c r="B8" s="57" t="s">
        <v>292</v>
      </c>
      <c r="C8" s="59">
        <v>16376</v>
      </c>
      <c r="D8" s="57" t="s">
        <v>289</v>
      </c>
      <c r="G8" s="59">
        <f>ROUND(C8*E8, 0)</f>
        <v>0</v>
      </c>
      <c r="H8" s="59">
        <f>ROUND(C8*F8, 0)</f>
        <v>0</v>
      </c>
    </row>
    <row r="10" spans="1:8" ht="63">
      <c r="A10" s="16">
        <v>5</v>
      </c>
      <c r="B10" s="57" t="s">
        <v>293</v>
      </c>
      <c r="C10" s="59">
        <v>274</v>
      </c>
      <c r="D10" s="57" t="s">
        <v>289</v>
      </c>
      <c r="G10" s="59">
        <f>ROUND(C10*E10, 0)</f>
        <v>0</v>
      </c>
      <c r="H10" s="59">
        <f>ROUND(C10*F10, 0)</f>
        <v>0</v>
      </c>
    </row>
    <row r="12" spans="1:8" ht="63">
      <c r="A12" s="16">
        <v>6</v>
      </c>
      <c r="B12" s="57" t="s">
        <v>294</v>
      </c>
      <c r="C12" s="59">
        <v>507</v>
      </c>
      <c r="D12" s="57" t="s">
        <v>289</v>
      </c>
      <c r="G12" s="59">
        <f>ROUND(C12*E12, 0)</f>
        <v>0</v>
      </c>
      <c r="H12" s="59">
        <f>ROUND(C12*F12, 0)</f>
        <v>0</v>
      </c>
    </row>
    <row r="14" spans="1:8" ht="63">
      <c r="A14" s="16">
        <v>7</v>
      </c>
      <c r="B14" s="65" t="s">
        <v>295</v>
      </c>
      <c r="C14" s="59">
        <v>11</v>
      </c>
      <c r="D14" s="57" t="s">
        <v>274</v>
      </c>
      <c r="G14" s="59">
        <f>ROUND(C14*E14, 0)</f>
        <v>0</v>
      </c>
      <c r="H14" s="59">
        <f>ROUND(C14*F14, 0)</f>
        <v>0</v>
      </c>
    </row>
    <row r="15" spans="1:8">
      <c r="B15" s="65"/>
    </row>
    <row r="16" spans="1:8" ht="63">
      <c r="A16" s="16">
        <v>8</v>
      </c>
      <c r="B16" s="65" t="s">
        <v>296</v>
      </c>
      <c r="C16" s="59">
        <v>12</v>
      </c>
      <c r="D16" s="57" t="s">
        <v>274</v>
      </c>
      <c r="G16" s="59">
        <f>ROUND(C16*E16, 0)</f>
        <v>0</v>
      </c>
      <c r="H16" s="59">
        <f>ROUND(C16*F16, 0)</f>
        <v>0</v>
      </c>
    </row>
    <row r="17" spans="1:8">
      <c r="B17" s="65"/>
    </row>
    <row r="18" spans="1:8" ht="63">
      <c r="A18" s="16">
        <v>9</v>
      </c>
      <c r="B18" s="65" t="s">
        <v>297</v>
      </c>
      <c r="C18" s="59">
        <v>4.5</v>
      </c>
      <c r="D18" s="57" t="s">
        <v>274</v>
      </c>
      <c r="G18" s="59">
        <f>ROUND(C18*E18, 0)</f>
        <v>0</v>
      </c>
      <c r="H18" s="59">
        <f>ROUND(C18*F18, 0)</f>
        <v>0</v>
      </c>
    </row>
    <row r="19" spans="1:8">
      <c r="B19" s="65"/>
    </row>
    <row r="20" spans="1:8" ht="47.25">
      <c r="A20" s="16">
        <v>10</v>
      </c>
      <c r="B20" s="65" t="s">
        <v>298</v>
      </c>
      <c r="C20" s="59">
        <v>5</v>
      </c>
      <c r="D20" s="57" t="s">
        <v>274</v>
      </c>
      <c r="G20" s="59">
        <f>ROUND(C20*E20, 0)</f>
        <v>0</v>
      </c>
      <c r="H20" s="59">
        <f>ROUND(C20*F20, 0)</f>
        <v>0</v>
      </c>
    </row>
    <row r="21" spans="1:8">
      <c r="B21" s="65"/>
    </row>
    <row r="22" spans="1:8" ht="31.5">
      <c r="A22" s="16">
        <v>11</v>
      </c>
      <c r="B22" s="65" t="s">
        <v>299</v>
      </c>
      <c r="C22" s="59">
        <v>135</v>
      </c>
      <c r="D22" s="57" t="s">
        <v>274</v>
      </c>
      <c r="G22" s="59">
        <f>ROUND(C22*E22, 0)</f>
        <v>0</v>
      </c>
      <c r="H22" s="59">
        <f>ROUND(C22*F22, 0)</f>
        <v>0</v>
      </c>
    </row>
    <row r="23" spans="1:8">
      <c r="B23" s="65"/>
    </row>
    <row r="24" spans="1:8" ht="31.5">
      <c r="A24" s="16">
        <v>11</v>
      </c>
      <c r="B24" s="65" t="s">
        <v>300</v>
      </c>
      <c r="C24" s="59">
        <v>22.3</v>
      </c>
      <c r="D24" s="57" t="s">
        <v>274</v>
      </c>
      <c r="G24" s="59">
        <f>ROUND(C24*E24, 0)</f>
        <v>0</v>
      </c>
      <c r="H24" s="59">
        <f>ROUND(C24*F24, 0)</f>
        <v>0</v>
      </c>
    </row>
    <row r="25" spans="1:8">
      <c r="B25" s="65"/>
    </row>
    <row r="26" spans="1:8" ht="31.5">
      <c r="A26" s="16">
        <v>11</v>
      </c>
      <c r="B26" s="65" t="s">
        <v>301</v>
      </c>
      <c r="C26" s="59">
        <v>20</v>
      </c>
      <c r="D26" s="57" t="s">
        <v>274</v>
      </c>
      <c r="G26" s="59">
        <f>ROUND(C26*E26, 0)</f>
        <v>0</v>
      </c>
      <c r="H26" s="59">
        <f>ROUND(C26*F26, 0)</f>
        <v>0</v>
      </c>
    </row>
    <row r="27" spans="1:8">
      <c r="B27" s="65"/>
    </row>
    <row r="28" spans="1:8" s="60" customFormat="1">
      <c r="A28" s="34"/>
      <c r="B28" s="55" t="s">
        <v>275</v>
      </c>
      <c r="C28" s="56"/>
      <c r="D28" s="55"/>
      <c r="E28" s="56"/>
      <c r="F28" s="56"/>
      <c r="G28" s="56">
        <f>ROUND(SUM(G2:G27),0)</f>
        <v>0</v>
      </c>
      <c r="H28" s="56">
        <f>ROUND(SUM(H2:H27),0)</f>
        <v>0</v>
      </c>
    </row>
  </sheetData>
  <pageMargins left="0.2361111111111111" right="0.2361111111111111" top="0.69444444444444442" bottom="0.69444444444444442" header="0.41666666666666669" footer="0.41666666666666669"/>
  <pageSetup paperSize="256" scale="78" firstPageNumber="4294963191" orientation="portrait" useFirstPageNumber="1" horizontalDpi="300" verticalDpi="300" r:id="rId1"/>
  <headerFooter>
    <oddHeader>&amp;L&amp;"Times New Roman CE,bold"&amp;10 Helyszíni beton és vasbeton munkák</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view="pageBreakPreview" zoomScaleNormal="100" zoomScaleSheetLayoutView="100" workbookViewId="0">
      <selection activeCell="E2" sqref="E2:F4"/>
    </sheetView>
  </sheetViews>
  <sheetFormatPr defaultRowHeight="15.75"/>
  <cols>
    <col min="1" max="1" width="9.140625" style="11"/>
    <col min="2" max="2" width="26.28515625" style="11" customWidth="1"/>
    <col min="3" max="16384" width="9.140625" style="11"/>
  </cols>
  <sheetData>
    <row r="1" spans="1:8" ht="47.25">
      <c r="A1" s="34" t="s">
        <v>265</v>
      </c>
      <c r="B1" s="55" t="s">
        <v>266</v>
      </c>
      <c r="C1" s="56" t="s">
        <v>267</v>
      </c>
      <c r="D1" s="55" t="s">
        <v>268</v>
      </c>
      <c r="E1" s="56" t="s">
        <v>269</v>
      </c>
      <c r="F1" s="56" t="s">
        <v>270</v>
      </c>
      <c r="G1" s="56" t="s">
        <v>271</v>
      </c>
      <c r="H1" s="56" t="s">
        <v>272</v>
      </c>
    </row>
    <row r="2" spans="1:8">
      <c r="A2" s="16">
        <v>1</v>
      </c>
      <c r="B2" s="65" t="s">
        <v>302</v>
      </c>
      <c r="C2" s="59">
        <v>6</v>
      </c>
      <c r="D2" s="57" t="s">
        <v>303</v>
      </c>
      <c r="E2" s="59"/>
      <c r="F2" s="59"/>
      <c r="G2" s="59">
        <f>ROUND(C2*E2, 0)</f>
        <v>0</v>
      </c>
      <c r="H2" s="59">
        <f>ROUND(C2*F2, 0)</f>
        <v>0</v>
      </c>
    </row>
    <row r="3" spans="1:8" ht="26.25" customHeight="1">
      <c r="A3" s="16"/>
      <c r="B3" s="65"/>
      <c r="C3" s="59"/>
      <c r="D3" s="57"/>
      <c r="E3" s="59"/>
      <c r="F3" s="59"/>
      <c r="G3" s="59"/>
      <c r="H3" s="59"/>
    </row>
    <row r="4" spans="1:8">
      <c r="A4" s="16">
        <v>2</v>
      </c>
      <c r="B4" s="65" t="s">
        <v>304</v>
      </c>
      <c r="C4" s="59">
        <v>9</v>
      </c>
      <c r="D4" s="57" t="s">
        <v>303</v>
      </c>
      <c r="E4" s="59"/>
      <c r="F4" s="59"/>
      <c r="G4" s="59">
        <f>ROUND(C4*E4, 0)</f>
        <v>0</v>
      </c>
      <c r="H4" s="59">
        <f>ROUND(C4*F4, 0)</f>
        <v>0</v>
      </c>
    </row>
    <row r="5" spans="1:8">
      <c r="A5" s="16"/>
      <c r="B5" s="57"/>
      <c r="C5" s="59"/>
      <c r="D5" s="57"/>
      <c r="E5" s="59"/>
      <c r="F5" s="59"/>
      <c r="G5" s="59"/>
      <c r="H5" s="59"/>
    </row>
    <row r="6" spans="1:8" ht="31.5">
      <c r="A6" s="34"/>
      <c r="B6" s="55" t="s">
        <v>275</v>
      </c>
      <c r="C6" s="56"/>
      <c r="D6" s="55"/>
      <c r="E6" s="56"/>
      <c r="F6" s="56"/>
      <c r="G6" s="56">
        <f>ROUND(SUM(G2:G5),0)</f>
        <v>0</v>
      </c>
      <c r="H6" s="56">
        <f>ROUND(SUM(H2:H5),0)</f>
        <v>0</v>
      </c>
    </row>
    <row r="7" spans="1:8">
      <c r="A7" s="16"/>
      <c r="B7" s="57"/>
      <c r="C7" s="59"/>
      <c r="D7" s="57"/>
      <c r="E7" s="59"/>
      <c r="F7" s="59"/>
      <c r="G7" s="59"/>
      <c r="H7" s="59"/>
    </row>
  </sheetData>
  <pageMargins left="0.7" right="0.7" top="0.75" bottom="0.75" header="0.3" footer="0.3"/>
  <pageSetup paperSize="256" scale="8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view="pageBreakPreview" zoomScaleNormal="100" zoomScaleSheetLayoutView="100" workbookViewId="0">
      <selection activeCell="E2" sqref="E2:F10"/>
    </sheetView>
  </sheetViews>
  <sheetFormatPr defaultRowHeight="15.75"/>
  <cols>
    <col min="1" max="1" width="9.28515625" style="11" bestFit="1" customWidth="1"/>
    <col min="2" max="2" width="26.28515625" style="11" customWidth="1"/>
    <col min="3" max="3" width="9.28515625" style="11" bestFit="1" customWidth="1"/>
    <col min="4" max="4" width="9.140625" style="11"/>
    <col min="5" max="6" width="9.28515625" style="11" bestFit="1" customWidth="1"/>
    <col min="7" max="8" width="12.7109375" style="11" bestFit="1" customWidth="1"/>
    <col min="9" max="16384" width="9.140625" style="11"/>
  </cols>
  <sheetData>
    <row r="1" spans="1:8" ht="47.25">
      <c r="A1" s="34" t="s">
        <v>265</v>
      </c>
      <c r="B1" s="55" t="s">
        <v>266</v>
      </c>
      <c r="C1" s="56" t="s">
        <v>267</v>
      </c>
      <c r="D1" s="55" t="s">
        <v>268</v>
      </c>
      <c r="E1" s="56" t="s">
        <v>269</v>
      </c>
      <c r="F1" s="56" t="s">
        <v>270</v>
      </c>
      <c r="G1" s="56" t="s">
        <v>271</v>
      </c>
      <c r="H1" s="56" t="s">
        <v>272</v>
      </c>
    </row>
    <row r="2" spans="1:8" ht="31.5">
      <c r="A2" s="16">
        <v>1</v>
      </c>
      <c r="B2" s="65" t="s">
        <v>305</v>
      </c>
      <c r="C2" s="59">
        <v>3222</v>
      </c>
      <c r="D2" s="57" t="s">
        <v>289</v>
      </c>
      <c r="E2" s="59"/>
      <c r="F2" s="59"/>
      <c r="G2" s="59">
        <f>ROUND(C2*E2, 0)</f>
        <v>0</v>
      </c>
      <c r="H2" s="59">
        <f>ROUND(C2*F2, 0)</f>
        <v>0</v>
      </c>
    </row>
    <row r="3" spans="1:8" ht="26.25" customHeight="1">
      <c r="A3" s="16"/>
      <c r="B3" s="65"/>
      <c r="C3" s="59"/>
      <c r="D3" s="57"/>
      <c r="E3" s="59"/>
      <c r="F3" s="59"/>
      <c r="G3" s="59"/>
      <c r="H3" s="59"/>
    </row>
    <row r="4" spans="1:8">
      <c r="A4" s="16">
        <v>2</v>
      </c>
      <c r="B4" s="65" t="s">
        <v>306</v>
      </c>
      <c r="C4" s="59">
        <v>24087</v>
      </c>
      <c r="D4" s="57" t="s">
        <v>289</v>
      </c>
      <c r="E4" s="59"/>
      <c r="F4" s="59"/>
      <c r="G4" s="59">
        <f>ROUND(C4*E4, 0)</f>
        <v>0</v>
      </c>
      <c r="H4" s="59">
        <f>ROUND(C4*F4, 0)</f>
        <v>0</v>
      </c>
    </row>
    <row r="5" spans="1:8">
      <c r="A5" s="16"/>
      <c r="B5" s="65"/>
      <c r="C5" s="59"/>
      <c r="D5" s="57"/>
      <c r="E5" s="59"/>
      <c r="F5" s="59"/>
      <c r="G5" s="59"/>
      <c r="H5" s="59"/>
    </row>
    <row r="6" spans="1:8">
      <c r="A6" s="16">
        <v>3</v>
      </c>
      <c r="B6" s="65" t="s">
        <v>307</v>
      </c>
      <c r="C6" s="59">
        <v>446</v>
      </c>
      <c r="D6" s="57" t="s">
        <v>289</v>
      </c>
      <c r="E6" s="59"/>
      <c r="F6" s="59"/>
      <c r="G6" s="59">
        <f>ROUND(C6*E6, 0)</f>
        <v>0</v>
      </c>
      <c r="H6" s="59">
        <f>ROUND(C6*F6, 0)</f>
        <v>0</v>
      </c>
    </row>
    <row r="7" spans="1:8">
      <c r="A7" s="16"/>
      <c r="B7" s="65"/>
      <c r="C7" s="59"/>
      <c r="D7" s="57"/>
      <c r="E7" s="59"/>
      <c r="F7" s="59"/>
      <c r="G7" s="59"/>
      <c r="H7" s="59"/>
    </row>
    <row r="8" spans="1:8">
      <c r="A8" s="16">
        <v>4</v>
      </c>
      <c r="B8" s="65" t="s">
        <v>308</v>
      </c>
      <c r="C8" s="59">
        <v>57618</v>
      </c>
      <c r="D8" s="57" t="s">
        <v>289</v>
      </c>
      <c r="E8" s="59"/>
      <c r="F8" s="59"/>
      <c r="G8" s="59">
        <f>ROUND(C8*E8, 0)</f>
        <v>0</v>
      </c>
      <c r="H8" s="59">
        <f>ROUND(C8*F8, 0)</f>
        <v>0</v>
      </c>
    </row>
    <row r="9" spans="1:8">
      <c r="A9" s="16"/>
      <c r="B9" s="65"/>
      <c r="C9" s="59"/>
      <c r="D9" s="57"/>
      <c r="E9" s="59"/>
      <c r="F9" s="59"/>
      <c r="G9" s="59"/>
      <c r="H9" s="59"/>
    </row>
    <row r="10" spans="1:8">
      <c r="A10" s="16">
        <v>5</v>
      </c>
      <c r="B10" s="65" t="s">
        <v>309</v>
      </c>
      <c r="C10" s="59">
        <v>780</v>
      </c>
      <c r="D10" s="57" t="s">
        <v>289</v>
      </c>
      <c r="E10" s="59"/>
      <c r="F10" s="59"/>
      <c r="G10" s="59">
        <f>ROUND(C10*E10, 0)</f>
        <v>0</v>
      </c>
      <c r="H10" s="59">
        <f>ROUND(C10*F10, 0)</f>
        <v>0</v>
      </c>
    </row>
    <row r="11" spans="1:8" ht="31.5">
      <c r="A11" s="34"/>
      <c r="B11" s="55" t="s">
        <v>275</v>
      </c>
      <c r="C11" s="56"/>
      <c r="D11" s="55"/>
      <c r="E11" s="56"/>
      <c r="F11" s="56"/>
      <c r="G11" s="56">
        <f>ROUND(SUM(G2:G10),0)</f>
        <v>0</v>
      </c>
      <c r="H11" s="56">
        <f>ROUND(SUM(H2:H10),0)</f>
        <v>0</v>
      </c>
    </row>
    <row r="12" spans="1:8">
      <c r="A12" s="16"/>
      <c r="B12" s="57"/>
      <c r="C12" s="59"/>
      <c r="D12" s="57"/>
      <c r="E12" s="59"/>
      <c r="F12" s="59"/>
      <c r="G12" s="59"/>
      <c r="H12" s="59"/>
    </row>
  </sheetData>
  <pageMargins left="0.7" right="0.7" top="0.75" bottom="0.75" header="0.3" footer="0.3"/>
  <pageSetup paperSize="256" scale="8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44"/>
  <sheetViews>
    <sheetView view="pageBreakPreview" zoomScale="85" zoomScaleNormal="70" zoomScaleSheetLayoutView="85" zoomScalePageLayoutView="125" workbookViewId="0">
      <selection activeCell="F7" sqref="F7:G42"/>
    </sheetView>
  </sheetViews>
  <sheetFormatPr defaultRowHeight="15.75" outlineLevelRow="2"/>
  <cols>
    <col min="1" max="1" width="4.7109375" style="67" customWidth="1"/>
    <col min="2" max="2" width="3.7109375" style="67" customWidth="1"/>
    <col min="3" max="3" width="48.7109375" style="67" customWidth="1"/>
    <col min="4" max="4" width="10.7109375" style="68" customWidth="1"/>
    <col min="5" max="5" width="3.7109375" style="67" customWidth="1"/>
    <col min="6" max="6" width="15.7109375" style="69" customWidth="1"/>
    <col min="7" max="7" width="15.7109375" style="70" customWidth="1"/>
    <col min="8" max="9" width="20.7109375" style="69" customWidth="1"/>
    <col min="10" max="12" width="12.7109375" style="99" customWidth="1"/>
    <col min="13" max="1023" width="9.140625" style="99" customWidth="1"/>
    <col min="1024" max="16384" width="9.140625" style="98"/>
  </cols>
  <sheetData>
    <row r="1" spans="1:12" s="99" customFormat="1">
      <c r="A1" s="66" t="s">
        <v>324</v>
      </c>
      <c r="B1" s="67"/>
      <c r="C1" s="67"/>
      <c r="D1" s="328" t="s">
        <v>372</v>
      </c>
      <c r="E1" s="328"/>
      <c r="F1" s="328"/>
      <c r="G1" s="328"/>
      <c r="H1" s="328"/>
      <c r="I1" s="328"/>
    </row>
    <row r="2" spans="1:12" s="99" customFormat="1">
      <c r="A2" s="66" t="s">
        <v>325</v>
      </c>
      <c r="B2" s="67"/>
      <c r="C2" s="67"/>
      <c r="D2" s="68"/>
      <c r="E2" s="67"/>
      <c r="F2" s="69"/>
      <c r="G2" s="70"/>
      <c r="H2" s="69"/>
      <c r="I2" s="69"/>
    </row>
    <row r="3" spans="1:12" s="99" customFormat="1">
      <c r="A3" s="71" t="s">
        <v>326</v>
      </c>
      <c r="B3" s="67"/>
      <c r="C3" s="67"/>
      <c r="D3" s="68"/>
      <c r="E3" s="67"/>
      <c r="F3" s="69"/>
      <c r="G3" s="70"/>
      <c r="H3" s="69"/>
      <c r="I3" s="69"/>
    </row>
    <row r="4" spans="1:12" s="100" customFormat="1" ht="31.5">
      <c r="A4" s="72"/>
      <c r="B4" s="73" t="s">
        <v>327</v>
      </c>
      <c r="C4" s="74" t="s">
        <v>328</v>
      </c>
      <c r="D4" s="75" t="s">
        <v>329</v>
      </c>
      <c r="E4" s="74" t="s">
        <v>330</v>
      </c>
      <c r="F4" s="76" t="s">
        <v>331</v>
      </c>
      <c r="G4" s="77" t="s">
        <v>332</v>
      </c>
      <c r="H4" s="76" t="s">
        <v>2</v>
      </c>
      <c r="I4" s="76" t="s">
        <v>3</v>
      </c>
    </row>
    <row r="5" spans="1:12" s="101" customFormat="1">
      <c r="A5" s="78" t="s">
        <v>333</v>
      </c>
      <c r="B5" s="79" t="s">
        <v>334</v>
      </c>
      <c r="C5" s="81"/>
      <c r="D5" s="82"/>
      <c r="E5" s="83"/>
      <c r="F5" s="84"/>
      <c r="G5" s="85"/>
      <c r="H5" s="82"/>
      <c r="I5" s="82"/>
    </row>
    <row r="6" spans="1:12" s="99" customFormat="1">
      <c r="A6" s="78" t="s">
        <v>335</v>
      </c>
      <c r="B6" s="79" t="s">
        <v>336</v>
      </c>
      <c r="C6" s="81"/>
      <c r="D6" s="86"/>
      <c r="E6" s="81"/>
      <c r="F6" s="69"/>
      <c r="G6" s="70"/>
      <c r="H6" s="87"/>
      <c r="I6" s="69"/>
      <c r="J6" s="102"/>
      <c r="K6" s="102"/>
      <c r="L6" s="102"/>
    </row>
    <row r="7" spans="1:12" s="99" customFormat="1" ht="17.25" outlineLevel="2">
      <c r="A7" s="80"/>
      <c r="B7" s="88">
        <v>1</v>
      </c>
      <c r="C7" s="89" t="s">
        <v>337</v>
      </c>
      <c r="D7" s="90">
        <v>6</v>
      </c>
      <c r="E7" s="88" t="s">
        <v>370</v>
      </c>
      <c r="F7" s="69"/>
      <c r="G7" s="70"/>
      <c r="H7" s="69">
        <f>D7*F7</f>
        <v>0</v>
      </c>
      <c r="I7" s="69">
        <f>D7*G7</f>
        <v>0</v>
      </c>
      <c r="J7" s="102"/>
      <c r="K7" s="102"/>
      <c r="L7" s="102"/>
    </row>
    <row r="8" spans="1:12" s="99" customFormat="1" ht="31.5" outlineLevel="2">
      <c r="A8" s="80"/>
      <c r="B8" s="88">
        <v>2</v>
      </c>
      <c r="C8" s="89" t="s">
        <v>338</v>
      </c>
      <c r="D8" s="90">
        <v>2</v>
      </c>
      <c r="E8" s="88" t="s">
        <v>371</v>
      </c>
      <c r="F8" s="69"/>
      <c r="G8" s="70"/>
      <c r="H8" s="69">
        <f t="shared" ref="H8:H10" si="0">D8*F8</f>
        <v>0</v>
      </c>
      <c r="I8" s="69">
        <f t="shared" ref="I8:I10" si="1">D8*G8</f>
        <v>0</v>
      </c>
      <c r="J8" s="102"/>
      <c r="K8" s="102"/>
      <c r="L8" s="102"/>
    </row>
    <row r="9" spans="1:12" s="99" customFormat="1" ht="31.5" outlineLevel="2">
      <c r="A9" s="80"/>
      <c r="B9" s="88">
        <v>3</v>
      </c>
      <c r="C9" s="89" t="s">
        <v>339</v>
      </c>
      <c r="D9" s="90">
        <v>0.1</v>
      </c>
      <c r="E9" s="88" t="s">
        <v>370</v>
      </c>
      <c r="F9" s="69"/>
      <c r="G9" s="70"/>
      <c r="H9" s="69">
        <f t="shared" si="0"/>
        <v>0</v>
      </c>
      <c r="I9" s="69">
        <f t="shared" si="1"/>
        <v>0</v>
      </c>
      <c r="J9" s="102"/>
      <c r="K9" s="102"/>
      <c r="L9" s="102"/>
    </row>
    <row r="10" spans="1:12" s="99" customFormat="1" ht="17.25" outlineLevel="2">
      <c r="A10" s="80"/>
      <c r="B10" s="88">
        <v>4</v>
      </c>
      <c r="C10" s="89" t="s">
        <v>340</v>
      </c>
      <c r="D10" s="90">
        <v>4</v>
      </c>
      <c r="E10" s="88" t="s">
        <v>370</v>
      </c>
      <c r="F10" s="69"/>
      <c r="G10" s="70"/>
      <c r="H10" s="69">
        <f t="shared" si="0"/>
        <v>0</v>
      </c>
      <c r="I10" s="69">
        <f t="shared" si="1"/>
        <v>0</v>
      </c>
      <c r="J10" s="102"/>
      <c r="K10" s="102"/>
      <c r="L10" s="102"/>
    </row>
    <row r="11" spans="1:12" s="99" customFormat="1" outlineLevel="2">
      <c r="A11" s="80"/>
      <c r="B11" s="88"/>
      <c r="C11" s="89"/>
      <c r="D11" s="90"/>
      <c r="E11" s="88"/>
      <c r="F11" s="69"/>
      <c r="G11" s="70"/>
      <c r="H11" s="87"/>
      <c r="I11" s="69"/>
      <c r="J11" s="102"/>
      <c r="K11" s="102"/>
      <c r="L11" s="102"/>
    </row>
    <row r="12" spans="1:12" s="99" customFormat="1" outlineLevel="2">
      <c r="A12" s="78" t="s">
        <v>341</v>
      </c>
      <c r="B12" s="79" t="s">
        <v>342</v>
      </c>
      <c r="C12" s="89"/>
      <c r="D12" s="90"/>
      <c r="E12" s="88"/>
      <c r="F12" s="69"/>
      <c r="G12" s="70"/>
      <c r="H12" s="87"/>
      <c r="I12" s="69"/>
      <c r="J12" s="102"/>
      <c r="K12" s="102"/>
      <c r="L12" s="102"/>
    </row>
    <row r="13" spans="1:12" s="99" customFormat="1" ht="47.25" outlineLevel="2">
      <c r="A13" s="78"/>
      <c r="B13" s="88">
        <v>1</v>
      </c>
      <c r="C13" s="89" t="s">
        <v>343</v>
      </c>
      <c r="D13" s="68">
        <v>0.3</v>
      </c>
      <c r="E13" s="88" t="s">
        <v>370</v>
      </c>
      <c r="F13" s="69"/>
      <c r="G13" s="70"/>
      <c r="H13" s="69">
        <f t="shared" ref="H13:H17" si="2">D13*F13</f>
        <v>0</v>
      </c>
      <c r="I13" s="69">
        <f t="shared" ref="I13:I17" si="3">D13*G13</f>
        <v>0</v>
      </c>
      <c r="J13" s="102"/>
      <c r="K13" s="102"/>
      <c r="L13" s="102"/>
    </row>
    <row r="14" spans="1:12" s="99" customFormat="1" ht="47.25" outlineLevel="2">
      <c r="A14" s="78"/>
      <c r="B14" s="88">
        <f>B13+1</f>
        <v>2</v>
      </c>
      <c r="C14" s="89" t="s">
        <v>344</v>
      </c>
      <c r="D14" s="68">
        <v>0.7</v>
      </c>
      <c r="E14" s="88" t="s">
        <v>370</v>
      </c>
      <c r="F14" s="69"/>
      <c r="G14" s="70"/>
      <c r="H14" s="69">
        <f t="shared" si="2"/>
        <v>0</v>
      </c>
      <c r="I14" s="69">
        <f t="shared" si="3"/>
        <v>0</v>
      </c>
      <c r="J14" s="102"/>
      <c r="K14" s="102"/>
      <c r="L14" s="102"/>
    </row>
    <row r="15" spans="1:12" s="99" customFormat="1" ht="31.5" outlineLevel="2">
      <c r="A15" s="78"/>
      <c r="B15" s="88">
        <f>B14+1</f>
        <v>3</v>
      </c>
      <c r="C15" s="89" t="s">
        <v>345</v>
      </c>
      <c r="D15" s="68">
        <v>1.2</v>
      </c>
      <c r="E15" s="88" t="s">
        <v>371</v>
      </c>
      <c r="F15" s="69"/>
      <c r="G15" s="70"/>
      <c r="H15" s="69">
        <f t="shared" si="2"/>
        <v>0</v>
      </c>
      <c r="I15" s="69">
        <f t="shared" si="3"/>
        <v>0</v>
      </c>
      <c r="J15" s="102"/>
      <c r="K15" s="102"/>
      <c r="L15" s="102"/>
    </row>
    <row r="16" spans="1:12" s="99" customFormat="1" ht="31.5" outlineLevel="2">
      <c r="A16" s="78"/>
      <c r="B16" s="88">
        <f>B15+1</f>
        <v>4</v>
      </c>
      <c r="C16" s="89" t="s">
        <v>346</v>
      </c>
      <c r="D16" s="68">
        <v>9.5</v>
      </c>
      <c r="E16" s="88" t="s">
        <v>371</v>
      </c>
      <c r="F16" s="69"/>
      <c r="G16" s="70"/>
      <c r="H16" s="69">
        <f t="shared" si="2"/>
        <v>0</v>
      </c>
      <c r="I16" s="69">
        <f t="shared" si="3"/>
        <v>0</v>
      </c>
      <c r="J16" s="102"/>
      <c r="K16" s="102"/>
      <c r="L16" s="102"/>
    </row>
    <row r="17" spans="1:12" s="99" customFormat="1" ht="31.5" outlineLevel="2">
      <c r="A17" s="78"/>
      <c r="B17" s="88">
        <f>B16+1</f>
        <v>5</v>
      </c>
      <c r="C17" s="89" t="s">
        <v>347</v>
      </c>
      <c r="D17" s="90"/>
      <c r="E17" s="88" t="s">
        <v>348</v>
      </c>
      <c r="F17" s="69"/>
      <c r="G17" s="70"/>
      <c r="H17" s="69">
        <f t="shared" si="2"/>
        <v>0</v>
      </c>
      <c r="I17" s="69">
        <f t="shared" si="3"/>
        <v>0</v>
      </c>
      <c r="J17" s="102"/>
      <c r="K17" s="102"/>
      <c r="L17" s="102"/>
    </row>
    <row r="18" spans="1:12" s="99" customFormat="1" outlineLevel="2">
      <c r="A18" s="78"/>
      <c r="B18" s="88"/>
      <c r="C18" s="89"/>
      <c r="D18" s="90"/>
      <c r="E18" s="88"/>
      <c r="F18" s="69"/>
      <c r="G18" s="70"/>
      <c r="H18" s="87"/>
      <c r="I18" s="69"/>
      <c r="J18" s="102"/>
      <c r="K18" s="102"/>
      <c r="L18" s="102"/>
    </row>
    <row r="19" spans="1:12" s="99" customFormat="1" outlineLevel="2">
      <c r="A19" s="66" t="s">
        <v>324</v>
      </c>
      <c r="B19" s="67"/>
      <c r="C19" s="67"/>
      <c r="D19" s="90"/>
      <c r="E19" s="88"/>
      <c r="F19" s="69"/>
      <c r="G19" s="70"/>
      <c r="H19" s="87"/>
      <c r="I19" s="69"/>
      <c r="J19" s="102"/>
      <c r="K19" s="102"/>
      <c r="L19" s="102"/>
    </row>
    <row r="20" spans="1:12" s="99" customFormat="1" outlineLevel="2">
      <c r="A20" s="66" t="s">
        <v>325</v>
      </c>
      <c r="B20" s="67"/>
      <c r="C20" s="67"/>
      <c r="D20" s="90"/>
      <c r="E20" s="88"/>
      <c r="F20" s="69"/>
      <c r="G20" s="70"/>
      <c r="H20" s="87"/>
      <c r="I20" s="69"/>
      <c r="J20" s="102"/>
      <c r="K20" s="102"/>
      <c r="L20" s="102"/>
    </row>
    <row r="21" spans="1:12" s="99" customFormat="1" outlineLevel="2">
      <c r="A21" s="71" t="s">
        <v>326</v>
      </c>
      <c r="B21" s="67"/>
      <c r="C21" s="67"/>
      <c r="D21" s="90"/>
      <c r="E21" s="88"/>
      <c r="F21" s="69"/>
      <c r="G21" s="70"/>
      <c r="H21" s="87"/>
      <c r="I21" s="69"/>
      <c r="J21" s="102"/>
      <c r="K21" s="102"/>
      <c r="L21" s="102"/>
    </row>
    <row r="22" spans="1:12" s="99" customFormat="1" ht="31.5" outlineLevel="2">
      <c r="A22" s="72"/>
      <c r="B22" s="73" t="s">
        <v>327</v>
      </c>
      <c r="C22" s="74" t="s">
        <v>328</v>
      </c>
      <c r="D22" s="75" t="s">
        <v>329</v>
      </c>
      <c r="E22" s="74" t="s">
        <v>330</v>
      </c>
      <c r="F22" s="76"/>
      <c r="G22" s="77"/>
      <c r="H22" s="76" t="s">
        <v>2</v>
      </c>
      <c r="I22" s="76" t="s">
        <v>3</v>
      </c>
      <c r="J22" s="102"/>
      <c r="K22" s="102"/>
      <c r="L22" s="102"/>
    </row>
    <row r="23" spans="1:12" s="99" customFormat="1" outlineLevel="2">
      <c r="A23" s="78" t="s">
        <v>349</v>
      </c>
      <c r="B23" s="91" t="s">
        <v>350</v>
      </c>
      <c r="C23" s="67"/>
      <c r="D23" s="92"/>
      <c r="E23" s="93"/>
      <c r="F23" s="87"/>
      <c r="G23" s="70"/>
      <c r="H23" s="87"/>
      <c r="I23" s="69"/>
    </row>
    <row r="24" spans="1:12" s="99" customFormat="1" outlineLevel="2">
      <c r="A24" s="78" t="s">
        <v>351</v>
      </c>
      <c r="B24" s="79" t="s">
        <v>352</v>
      </c>
      <c r="C24" s="67"/>
      <c r="D24" s="92"/>
      <c r="E24" s="93"/>
      <c r="F24" s="87"/>
      <c r="G24" s="70"/>
      <c r="H24" s="87"/>
      <c r="I24" s="69"/>
    </row>
    <row r="25" spans="1:12" s="99" customFormat="1" ht="31.5" outlineLevel="2">
      <c r="A25" s="80"/>
      <c r="B25" s="88">
        <v>1</v>
      </c>
      <c r="C25" s="89" t="s">
        <v>353</v>
      </c>
      <c r="D25" s="90">
        <v>32.9</v>
      </c>
      <c r="E25" s="88" t="s">
        <v>348</v>
      </c>
      <c r="F25" s="87"/>
      <c r="G25" s="70"/>
      <c r="H25" s="69">
        <f t="shared" ref="H25:H42" si="4">D25*F25</f>
        <v>0</v>
      </c>
      <c r="I25" s="69">
        <f t="shared" ref="I25:I42" si="5">D25*G25</f>
        <v>0</v>
      </c>
    </row>
    <row r="26" spans="1:12" s="99" customFormat="1" ht="47.25" outlineLevel="2">
      <c r="A26" s="80"/>
      <c r="B26" s="88">
        <f t="shared" ref="B26:B42" si="6">B25+1</f>
        <v>2</v>
      </c>
      <c r="C26" s="89" t="s">
        <v>354</v>
      </c>
      <c r="D26" s="90">
        <v>0.15</v>
      </c>
      <c r="E26" s="88" t="s">
        <v>370</v>
      </c>
      <c r="F26" s="69"/>
      <c r="G26" s="70"/>
      <c r="H26" s="69">
        <f t="shared" si="4"/>
        <v>0</v>
      </c>
      <c r="I26" s="69">
        <f t="shared" si="5"/>
        <v>0</v>
      </c>
    </row>
    <row r="27" spans="1:12" s="99" customFormat="1" ht="31.5" outlineLevel="2">
      <c r="A27" s="80"/>
      <c r="B27" s="88">
        <f t="shared" si="6"/>
        <v>3</v>
      </c>
      <c r="C27" s="89" t="s">
        <v>355</v>
      </c>
      <c r="D27" s="90">
        <v>1.5</v>
      </c>
      <c r="E27" s="88" t="s">
        <v>371</v>
      </c>
      <c r="F27" s="87"/>
      <c r="G27" s="70"/>
      <c r="H27" s="69">
        <f t="shared" si="4"/>
        <v>0</v>
      </c>
      <c r="I27" s="69">
        <f t="shared" si="5"/>
        <v>0</v>
      </c>
    </row>
    <row r="28" spans="1:12" s="99" customFormat="1" ht="47.25" outlineLevel="2">
      <c r="A28" s="80"/>
      <c r="B28" s="88">
        <f t="shared" si="6"/>
        <v>4</v>
      </c>
      <c r="C28" s="89" t="s">
        <v>356</v>
      </c>
      <c r="D28" s="90">
        <v>137</v>
      </c>
      <c r="E28" s="88" t="s">
        <v>370</v>
      </c>
      <c r="F28" s="87"/>
      <c r="G28" s="70"/>
      <c r="H28" s="69">
        <f t="shared" si="4"/>
        <v>0</v>
      </c>
      <c r="I28" s="69">
        <f t="shared" si="5"/>
        <v>0</v>
      </c>
    </row>
    <row r="29" spans="1:12" s="99" customFormat="1" ht="31.5" outlineLevel="2">
      <c r="A29" s="80"/>
      <c r="B29" s="88">
        <f t="shared" si="6"/>
        <v>5</v>
      </c>
      <c r="C29" s="89" t="s">
        <v>346</v>
      </c>
      <c r="D29" s="90">
        <v>1150</v>
      </c>
      <c r="E29" s="88" t="s">
        <v>371</v>
      </c>
      <c r="F29" s="87"/>
      <c r="G29" s="70"/>
      <c r="H29" s="69">
        <f t="shared" si="4"/>
        <v>0</v>
      </c>
      <c r="I29" s="69">
        <f t="shared" si="5"/>
        <v>0</v>
      </c>
    </row>
    <row r="30" spans="1:12" s="99" customFormat="1" ht="47.25" outlineLevel="2">
      <c r="A30" s="80"/>
      <c r="B30" s="88">
        <f t="shared" si="6"/>
        <v>6</v>
      </c>
      <c r="C30" s="89" t="s">
        <v>357</v>
      </c>
      <c r="D30" s="90">
        <v>1</v>
      </c>
      <c r="E30" s="88" t="s">
        <v>370</v>
      </c>
      <c r="F30" s="87"/>
      <c r="G30" s="70"/>
      <c r="H30" s="69">
        <f t="shared" si="4"/>
        <v>0</v>
      </c>
      <c r="I30" s="69">
        <f t="shared" si="5"/>
        <v>0</v>
      </c>
    </row>
    <row r="31" spans="1:12" s="99" customFormat="1" ht="17.25" outlineLevel="2">
      <c r="A31" s="80"/>
      <c r="B31" s="88">
        <f t="shared" si="6"/>
        <v>7</v>
      </c>
      <c r="C31" s="89" t="s">
        <v>358</v>
      </c>
      <c r="D31" s="90">
        <v>7.7</v>
      </c>
      <c r="E31" s="88" t="s">
        <v>371</v>
      </c>
      <c r="F31" s="87"/>
      <c r="G31" s="70"/>
      <c r="H31" s="69">
        <f t="shared" si="4"/>
        <v>0</v>
      </c>
      <c r="I31" s="69">
        <f t="shared" si="5"/>
        <v>0</v>
      </c>
    </row>
    <row r="32" spans="1:12" s="99" customFormat="1" ht="47.25" outlineLevel="2">
      <c r="A32" s="80"/>
      <c r="B32" s="88">
        <f t="shared" si="6"/>
        <v>8</v>
      </c>
      <c r="C32" s="89" t="s">
        <v>359</v>
      </c>
      <c r="D32" s="94">
        <v>3.85</v>
      </c>
      <c r="E32" s="88" t="s">
        <v>370</v>
      </c>
      <c r="F32" s="87"/>
      <c r="G32" s="70"/>
      <c r="H32" s="69">
        <f t="shared" si="4"/>
        <v>0</v>
      </c>
      <c r="I32" s="69">
        <f t="shared" si="5"/>
        <v>0</v>
      </c>
    </row>
    <row r="33" spans="1:9" s="99" customFormat="1" ht="31.5" outlineLevel="2">
      <c r="A33" s="80"/>
      <c r="B33" s="88">
        <f t="shared" si="6"/>
        <v>9</v>
      </c>
      <c r="C33" s="89" t="s">
        <v>360</v>
      </c>
      <c r="D33" s="94">
        <v>25</v>
      </c>
      <c r="E33" s="88" t="s">
        <v>371</v>
      </c>
      <c r="F33" s="87"/>
      <c r="G33" s="70"/>
      <c r="H33" s="69">
        <f t="shared" si="4"/>
        <v>0</v>
      </c>
      <c r="I33" s="69">
        <f t="shared" si="5"/>
        <v>0</v>
      </c>
    </row>
    <row r="34" spans="1:9" s="99" customFormat="1" ht="47.25" outlineLevel="2">
      <c r="A34" s="80"/>
      <c r="B34" s="88">
        <f t="shared" si="6"/>
        <v>10</v>
      </c>
      <c r="C34" s="89" t="s">
        <v>361</v>
      </c>
      <c r="D34" s="94">
        <v>34</v>
      </c>
      <c r="E34" s="88" t="s">
        <v>370</v>
      </c>
      <c r="F34" s="87"/>
      <c r="G34" s="70"/>
      <c r="H34" s="69">
        <f t="shared" si="4"/>
        <v>0</v>
      </c>
      <c r="I34" s="69">
        <f t="shared" si="5"/>
        <v>0</v>
      </c>
    </row>
    <row r="35" spans="1:9" s="99" customFormat="1" ht="47.25" outlineLevel="2">
      <c r="A35" s="80"/>
      <c r="B35" s="88">
        <f t="shared" si="6"/>
        <v>11</v>
      </c>
      <c r="C35" s="89" t="s">
        <v>362</v>
      </c>
      <c r="D35" s="94">
        <v>225</v>
      </c>
      <c r="E35" s="88" t="s">
        <v>371</v>
      </c>
      <c r="F35" s="87"/>
      <c r="G35" s="70"/>
      <c r="H35" s="69">
        <f t="shared" si="4"/>
        <v>0</v>
      </c>
      <c r="I35" s="69">
        <f t="shared" si="5"/>
        <v>0</v>
      </c>
    </row>
    <row r="36" spans="1:9" s="99" customFormat="1" ht="63" outlineLevel="2">
      <c r="A36" s="80"/>
      <c r="B36" s="88">
        <f t="shared" si="6"/>
        <v>12</v>
      </c>
      <c r="C36" s="89" t="s">
        <v>363</v>
      </c>
      <c r="D36" s="94">
        <v>34</v>
      </c>
      <c r="E36" s="88" t="s">
        <v>370</v>
      </c>
      <c r="F36" s="87"/>
      <c r="G36" s="70"/>
      <c r="H36" s="69">
        <f t="shared" si="4"/>
        <v>0</v>
      </c>
      <c r="I36" s="69">
        <f t="shared" si="5"/>
        <v>0</v>
      </c>
    </row>
    <row r="37" spans="1:9" s="99" customFormat="1" ht="63" outlineLevel="2">
      <c r="A37" s="80"/>
      <c r="B37" s="88">
        <f t="shared" si="6"/>
        <v>13</v>
      </c>
      <c r="C37" s="89" t="s">
        <v>364</v>
      </c>
      <c r="D37" s="94">
        <v>67</v>
      </c>
      <c r="E37" s="88" t="s">
        <v>370</v>
      </c>
      <c r="F37" s="87"/>
      <c r="G37" s="70"/>
      <c r="H37" s="69">
        <f t="shared" si="4"/>
        <v>0</v>
      </c>
      <c r="I37" s="69">
        <f t="shared" si="5"/>
        <v>0</v>
      </c>
    </row>
    <row r="38" spans="1:9" s="99" customFormat="1" ht="63" outlineLevel="2">
      <c r="A38" s="80"/>
      <c r="B38" s="88">
        <f t="shared" si="6"/>
        <v>14</v>
      </c>
      <c r="C38" s="89" t="s">
        <v>365</v>
      </c>
      <c r="D38" s="94">
        <v>40</v>
      </c>
      <c r="E38" s="88" t="s">
        <v>370</v>
      </c>
      <c r="F38" s="87"/>
      <c r="G38" s="70"/>
      <c r="H38" s="69">
        <f t="shared" si="4"/>
        <v>0</v>
      </c>
      <c r="I38" s="69">
        <f t="shared" si="5"/>
        <v>0</v>
      </c>
    </row>
    <row r="39" spans="1:9" s="99" customFormat="1" ht="31.5" outlineLevel="2">
      <c r="A39" s="80"/>
      <c r="B39" s="88">
        <f t="shared" si="6"/>
        <v>15</v>
      </c>
      <c r="C39" s="89" t="s">
        <v>366</v>
      </c>
      <c r="D39" s="94">
        <v>93</v>
      </c>
      <c r="E39" s="88" t="s">
        <v>371</v>
      </c>
      <c r="F39" s="87"/>
      <c r="G39" s="70"/>
      <c r="H39" s="69">
        <f t="shared" si="4"/>
        <v>0</v>
      </c>
      <c r="I39" s="69">
        <f t="shared" si="5"/>
        <v>0</v>
      </c>
    </row>
    <row r="40" spans="1:9" s="99" customFormat="1" ht="31.5" outlineLevel="2">
      <c r="A40" s="80"/>
      <c r="B40" s="88">
        <f t="shared" si="6"/>
        <v>16</v>
      </c>
      <c r="C40" s="89" t="s">
        <v>367</v>
      </c>
      <c r="D40" s="90">
        <v>7</v>
      </c>
      <c r="E40" s="88" t="s">
        <v>370</v>
      </c>
      <c r="F40" s="87"/>
      <c r="G40" s="70"/>
      <c r="H40" s="69">
        <f t="shared" si="4"/>
        <v>0</v>
      </c>
      <c r="I40" s="69">
        <f t="shared" si="5"/>
        <v>0</v>
      </c>
    </row>
    <row r="41" spans="1:9" s="99" customFormat="1" ht="47.25" outlineLevel="2">
      <c r="A41" s="89"/>
      <c r="B41" s="88">
        <f t="shared" si="6"/>
        <v>17</v>
      </c>
      <c r="C41" s="89" t="s">
        <v>368</v>
      </c>
      <c r="D41" s="90">
        <v>44</v>
      </c>
      <c r="E41" s="88" t="s">
        <v>371</v>
      </c>
      <c r="F41" s="87"/>
      <c r="G41" s="70"/>
      <c r="H41" s="69">
        <f t="shared" si="4"/>
        <v>0</v>
      </c>
      <c r="I41" s="69">
        <f t="shared" si="5"/>
        <v>0</v>
      </c>
    </row>
    <row r="42" spans="1:9" s="99" customFormat="1" ht="17.25" outlineLevel="2">
      <c r="A42" s="80"/>
      <c r="B42" s="88">
        <f t="shared" si="6"/>
        <v>18</v>
      </c>
      <c r="C42" s="89" t="s">
        <v>369</v>
      </c>
      <c r="D42" s="90">
        <v>25</v>
      </c>
      <c r="E42" s="88" t="s">
        <v>371</v>
      </c>
      <c r="F42" s="87"/>
      <c r="G42" s="70"/>
      <c r="H42" s="69">
        <f t="shared" si="4"/>
        <v>0</v>
      </c>
      <c r="I42" s="69">
        <f t="shared" si="5"/>
        <v>0</v>
      </c>
    </row>
    <row r="43" spans="1:9" s="99" customFormat="1">
      <c r="A43" s="67"/>
      <c r="B43" s="67"/>
      <c r="C43" s="67"/>
      <c r="D43" s="68"/>
      <c r="E43" s="67"/>
      <c r="F43" s="69"/>
      <c r="G43" s="70"/>
      <c r="H43" s="69"/>
      <c r="I43" s="69"/>
    </row>
    <row r="44" spans="1:9" s="99" customFormat="1">
      <c r="A44" s="67"/>
      <c r="B44" s="67"/>
      <c r="C44" s="66" t="s">
        <v>264</v>
      </c>
      <c r="D44" s="95"/>
      <c r="E44" s="66"/>
      <c r="F44" s="96"/>
      <c r="G44" s="97"/>
      <c r="H44" s="96">
        <f>SUM(H7:H42)</f>
        <v>0</v>
      </c>
      <c r="I44" s="96">
        <f>SUM(I7:I42)</f>
        <v>0</v>
      </c>
    </row>
  </sheetData>
  <mergeCells count="1">
    <mergeCell ref="D1:I1"/>
  </mergeCells>
  <pageMargins left="0.78749999999999998" right="0.39374999999999999" top="0.59027777777777801" bottom="0.78749999999999998" header="0.51180555555555496" footer="0.51180555555555496"/>
  <pageSetup paperSize="9" scale="89" firstPageNumber="0" orientation="landscape" horizontalDpi="300" verticalDpi="300" r:id="rId1"/>
  <headerFooter>
    <oddFooter>&amp;L&amp;"Times New Roman,Normál"&amp;8 2005.05.09.&amp;C&amp;P&amp;R&amp;"Times New Roman,Normál"&amp;8Költségvetés kiírás
&amp;"Arial CE,Általános"</oddFooter>
  </headerFooter>
  <rowBreaks count="1" manualBreakCount="1">
    <brk id="18"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view="pageBreakPreview" zoomScale="60" zoomScaleNormal="100" workbookViewId="0">
      <selection activeCell="D11" sqref="D11"/>
    </sheetView>
  </sheetViews>
  <sheetFormatPr defaultRowHeight="15.75"/>
  <cols>
    <col min="1" max="1" width="36.42578125" style="49" customWidth="1"/>
    <col min="2" max="2" width="10.7109375" style="49" customWidth="1"/>
    <col min="3" max="4" width="15.7109375" style="49" customWidth="1"/>
    <col min="5" max="256" width="9.140625" style="49"/>
    <col min="257" max="257" width="36.42578125" style="49" customWidth="1"/>
    <col min="258" max="258" width="10.7109375" style="49" customWidth="1"/>
    <col min="259" max="260" width="15.7109375" style="49" customWidth="1"/>
    <col min="261" max="512" width="9.140625" style="49"/>
    <col min="513" max="513" width="36.42578125" style="49" customWidth="1"/>
    <col min="514" max="514" width="10.7109375" style="49" customWidth="1"/>
    <col min="515" max="516" width="15.7109375" style="49" customWidth="1"/>
    <col min="517" max="768" width="9.140625" style="49"/>
    <col min="769" max="769" width="36.42578125" style="49" customWidth="1"/>
    <col min="770" max="770" width="10.7109375" style="49" customWidth="1"/>
    <col min="771" max="772" width="15.7109375" style="49" customWidth="1"/>
    <col min="773" max="1024" width="9.140625" style="49"/>
    <col min="1025" max="1025" width="36.42578125" style="49" customWidth="1"/>
    <col min="1026" max="1026" width="10.7109375" style="49" customWidth="1"/>
    <col min="1027" max="1028" width="15.7109375" style="49" customWidth="1"/>
    <col min="1029" max="1280" width="9.140625" style="49"/>
    <col min="1281" max="1281" width="36.42578125" style="49" customWidth="1"/>
    <col min="1282" max="1282" width="10.7109375" style="49" customWidth="1"/>
    <col min="1283" max="1284" width="15.7109375" style="49" customWidth="1"/>
    <col min="1285" max="1536" width="9.140625" style="49"/>
    <col min="1537" max="1537" width="36.42578125" style="49" customWidth="1"/>
    <col min="1538" max="1538" width="10.7109375" style="49" customWidth="1"/>
    <col min="1539" max="1540" width="15.7109375" style="49" customWidth="1"/>
    <col min="1541" max="1792" width="9.140625" style="49"/>
    <col min="1793" max="1793" width="36.42578125" style="49" customWidth="1"/>
    <col min="1794" max="1794" width="10.7109375" style="49" customWidth="1"/>
    <col min="1795" max="1796" width="15.7109375" style="49" customWidth="1"/>
    <col min="1797" max="2048" width="9.140625" style="49"/>
    <col min="2049" max="2049" width="36.42578125" style="49" customWidth="1"/>
    <col min="2050" max="2050" width="10.7109375" style="49" customWidth="1"/>
    <col min="2051" max="2052" width="15.7109375" style="49" customWidth="1"/>
    <col min="2053" max="2304" width="9.140625" style="49"/>
    <col min="2305" max="2305" width="36.42578125" style="49" customWidth="1"/>
    <col min="2306" max="2306" width="10.7109375" style="49" customWidth="1"/>
    <col min="2307" max="2308" width="15.7109375" style="49" customWidth="1"/>
    <col min="2309" max="2560" width="9.140625" style="49"/>
    <col min="2561" max="2561" width="36.42578125" style="49" customWidth="1"/>
    <col min="2562" max="2562" width="10.7109375" style="49" customWidth="1"/>
    <col min="2563" max="2564" width="15.7109375" style="49" customWidth="1"/>
    <col min="2565" max="2816" width="9.140625" style="49"/>
    <col min="2817" max="2817" width="36.42578125" style="49" customWidth="1"/>
    <col min="2818" max="2818" width="10.7109375" style="49" customWidth="1"/>
    <col min="2819" max="2820" width="15.7109375" style="49" customWidth="1"/>
    <col min="2821" max="3072" width="9.140625" style="49"/>
    <col min="3073" max="3073" width="36.42578125" style="49" customWidth="1"/>
    <col min="3074" max="3074" width="10.7109375" style="49" customWidth="1"/>
    <col min="3075" max="3076" width="15.7109375" style="49" customWidth="1"/>
    <col min="3077" max="3328" width="9.140625" style="49"/>
    <col min="3329" max="3329" width="36.42578125" style="49" customWidth="1"/>
    <col min="3330" max="3330" width="10.7109375" style="49" customWidth="1"/>
    <col min="3331" max="3332" width="15.7109375" style="49" customWidth="1"/>
    <col min="3333" max="3584" width="9.140625" style="49"/>
    <col min="3585" max="3585" width="36.42578125" style="49" customWidth="1"/>
    <col min="3586" max="3586" width="10.7109375" style="49" customWidth="1"/>
    <col min="3587" max="3588" width="15.7109375" style="49" customWidth="1"/>
    <col min="3589" max="3840" width="9.140625" style="49"/>
    <col min="3841" max="3841" width="36.42578125" style="49" customWidth="1"/>
    <col min="3842" max="3842" width="10.7109375" style="49" customWidth="1"/>
    <col min="3843" max="3844" width="15.7109375" style="49" customWidth="1"/>
    <col min="3845" max="4096" width="9.140625" style="49"/>
    <col min="4097" max="4097" width="36.42578125" style="49" customWidth="1"/>
    <col min="4098" max="4098" width="10.7109375" style="49" customWidth="1"/>
    <col min="4099" max="4100" width="15.7109375" style="49" customWidth="1"/>
    <col min="4101" max="4352" width="9.140625" style="49"/>
    <col min="4353" max="4353" width="36.42578125" style="49" customWidth="1"/>
    <col min="4354" max="4354" width="10.7109375" style="49" customWidth="1"/>
    <col min="4355" max="4356" width="15.7109375" style="49" customWidth="1"/>
    <col min="4357" max="4608" width="9.140625" style="49"/>
    <col min="4609" max="4609" width="36.42578125" style="49" customWidth="1"/>
    <col min="4610" max="4610" width="10.7109375" style="49" customWidth="1"/>
    <col min="4611" max="4612" width="15.7109375" style="49" customWidth="1"/>
    <col min="4613" max="4864" width="9.140625" style="49"/>
    <col min="4865" max="4865" width="36.42578125" style="49" customWidth="1"/>
    <col min="4866" max="4866" width="10.7109375" style="49" customWidth="1"/>
    <col min="4867" max="4868" width="15.7109375" style="49" customWidth="1"/>
    <col min="4869" max="5120" width="9.140625" style="49"/>
    <col min="5121" max="5121" width="36.42578125" style="49" customWidth="1"/>
    <col min="5122" max="5122" width="10.7109375" style="49" customWidth="1"/>
    <col min="5123" max="5124" width="15.7109375" style="49" customWidth="1"/>
    <col min="5125" max="5376" width="9.140625" style="49"/>
    <col min="5377" max="5377" width="36.42578125" style="49" customWidth="1"/>
    <col min="5378" max="5378" width="10.7109375" style="49" customWidth="1"/>
    <col min="5379" max="5380" width="15.7109375" style="49" customWidth="1"/>
    <col min="5381" max="5632" width="9.140625" style="49"/>
    <col min="5633" max="5633" width="36.42578125" style="49" customWidth="1"/>
    <col min="5634" max="5634" width="10.7109375" style="49" customWidth="1"/>
    <col min="5635" max="5636" width="15.7109375" style="49" customWidth="1"/>
    <col min="5637" max="5888" width="9.140625" style="49"/>
    <col min="5889" max="5889" width="36.42578125" style="49" customWidth="1"/>
    <col min="5890" max="5890" width="10.7109375" style="49" customWidth="1"/>
    <col min="5891" max="5892" width="15.7109375" style="49" customWidth="1"/>
    <col min="5893" max="6144" width="9.140625" style="49"/>
    <col min="6145" max="6145" width="36.42578125" style="49" customWidth="1"/>
    <col min="6146" max="6146" width="10.7109375" style="49" customWidth="1"/>
    <col min="6147" max="6148" width="15.7109375" style="49" customWidth="1"/>
    <col min="6149" max="6400" width="9.140625" style="49"/>
    <col min="6401" max="6401" width="36.42578125" style="49" customWidth="1"/>
    <col min="6402" max="6402" width="10.7109375" style="49" customWidth="1"/>
    <col min="6403" max="6404" width="15.7109375" style="49" customWidth="1"/>
    <col min="6405" max="6656" width="9.140625" style="49"/>
    <col min="6657" max="6657" width="36.42578125" style="49" customWidth="1"/>
    <col min="6658" max="6658" width="10.7109375" style="49" customWidth="1"/>
    <col min="6659" max="6660" width="15.7109375" style="49" customWidth="1"/>
    <col min="6661" max="6912" width="9.140625" style="49"/>
    <col min="6913" max="6913" width="36.42578125" style="49" customWidth="1"/>
    <col min="6914" max="6914" width="10.7109375" style="49" customWidth="1"/>
    <col min="6915" max="6916" width="15.7109375" style="49" customWidth="1"/>
    <col min="6917" max="7168" width="9.140625" style="49"/>
    <col min="7169" max="7169" width="36.42578125" style="49" customWidth="1"/>
    <col min="7170" max="7170" width="10.7109375" style="49" customWidth="1"/>
    <col min="7171" max="7172" width="15.7109375" style="49" customWidth="1"/>
    <col min="7173" max="7424" width="9.140625" style="49"/>
    <col min="7425" max="7425" width="36.42578125" style="49" customWidth="1"/>
    <col min="7426" max="7426" width="10.7109375" style="49" customWidth="1"/>
    <col min="7427" max="7428" width="15.7109375" style="49" customWidth="1"/>
    <col min="7429" max="7680" width="9.140625" style="49"/>
    <col min="7681" max="7681" width="36.42578125" style="49" customWidth="1"/>
    <col min="7682" max="7682" width="10.7109375" style="49" customWidth="1"/>
    <col min="7683" max="7684" width="15.7109375" style="49" customWidth="1"/>
    <col min="7685" max="7936" width="9.140625" style="49"/>
    <col min="7937" max="7937" width="36.42578125" style="49" customWidth="1"/>
    <col min="7938" max="7938" width="10.7109375" style="49" customWidth="1"/>
    <col min="7939" max="7940" width="15.7109375" style="49" customWidth="1"/>
    <col min="7941" max="8192" width="9.140625" style="49"/>
    <col min="8193" max="8193" width="36.42578125" style="49" customWidth="1"/>
    <col min="8194" max="8194" width="10.7109375" style="49" customWidth="1"/>
    <col min="8195" max="8196" width="15.7109375" style="49" customWidth="1"/>
    <col min="8197" max="8448" width="9.140625" style="49"/>
    <col min="8449" max="8449" width="36.42578125" style="49" customWidth="1"/>
    <col min="8450" max="8450" width="10.7109375" style="49" customWidth="1"/>
    <col min="8451" max="8452" width="15.7109375" style="49" customWidth="1"/>
    <col min="8453" max="8704" width="9.140625" style="49"/>
    <col min="8705" max="8705" width="36.42578125" style="49" customWidth="1"/>
    <col min="8706" max="8706" width="10.7109375" style="49" customWidth="1"/>
    <col min="8707" max="8708" width="15.7109375" style="49" customWidth="1"/>
    <col min="8709" max="8960" width="9.140625" style="49"/>
    <col min="8961" max="8961" width="36.42578125" style="49" customWidth="1"/>
    <col min="8962" max="8962" width="10.7109375" style="49" customWidth="1"/>
    <col min="8963" max="8964" width="15.7109375" style="49" customWidth="1"/>
    <col min="8965" max="9216" width="9.140625" style="49"/>
    <col min="9217" max="9217" width="36.42578125" style="49" customWidth="1"/>
    <col min="9218" max="9218" width="10.7109375" style="49" customWidth="1"/>
    <col min="9219" max="9220" width="15.7109375" style="49" customWidth="1"/>
    <col min="9221" max="9472" width="9.140625" style="49"/>
    <col min="9473" max="9473" width="36.42578125" style="49" customWidth="1"/>
    <col min="9474" max="9474" width="10.7109375" style="49" customWidth="1"/>
    <col min="9475" max="9476" width="15.7109375" style="49" customWidth="1"/>
    <col min="9477" max="9728" width="9.140625" style="49"/>
    <col min="9729" max="9729" width="36.42578125" style="49" customWidth="1"/>
    <col min="9730" max="9730" width="10.7109375" style="49" customWidth="1"/>
    <col min="9731" max="9732" width="15.7109375" style="49" customWidth="1"/>
    <col min="9733" max="9984" width="9.140625" style="49"/>
    <col min="9985" max="9985" width="36.42578125" style="49" customWidth="1"/>
    <col min="9986" max="9986" width="10.7109375" style="49" customWidth="1"/>
    <col min="9987" max="9988" width="15.7109375" style="49" customWidth="1"/>
    <col min="9989" max="10240" width="9.140625" style="49"/>
    <col min="10241" max="10241" width="36.42578125" style="49" customWidth="1"/>
    <col min="10242" max="10242" width="10.7109375" style="49" customWidth="1"/>
    <col min="10243" max="10244" width="15.7109375" style="49" customWidth="1"/>
    <col min="10245" max="10496" width="9.140625" style="49"/>
    <col min="10497" max="10497" width="36.42578125" style="49" customWidth="1"/>
    <col min="10498" max="10498" width="10.7109375" style="49" customWidth="1"/>
    <col min="10499" max="10500" width="15.7109375" style="49" customWidth="1"/>
    <col min="10501" max="10752" width="9.140625" style="49"/>
    <col min="10753" max="10753" width="36.42578125" style="49" customWidth="1"/>
    <col min="10754" max="10754" width="10.7109375" style="49" customWidth="1"/>
    <col min="10755" max="10756" width="15.7109375" style="49" customWidth="1"/>
    <col min="10757" max="11008" width="9.140625" style="49"/>
    <col min="11009" max="11009" width="36.42578125" style="49" customWidth="1"/>
    <col min="11010" max="11010" width="10.7109375" style="49" customWidth="1"/>
    <col min="11011" max="11012" width="15.7109375" style="49" customWidth="1"/>
    <col min="11013" max="11264" width="9.140625" style="49"/>
    <col min="11265" max="11265" width="36.42578125" style="49" customWidth="1"/>
    <col min="11266" max="11266" width="10.7109375" style="49" customWidth="1"/>
    <col min="11267" max="11268" width="15.7109375" style="49" customWidth="1"/>
    <col min="11269" max="11520" width="9.140625" style="49"/>
    <col min="11521" max="11521" width="36.42578125" style="49" customWidth="1"/>
    <col min="11522" max="11522" width="10.7109375" style="49" customWidth="1"/>
    <col min="11523" max="11524" width="15.7109375" style="49" customWidth="1"/>
    <col min="11525" max="11776" width="9.140625" style="49"/>
    <col min="11777" max="11777" width="36.42578125" style="49" customWidth="1"/>
    <col min="11778" max="11778" width="10.7109375" style="49" customWidth="1"/>
    <col min="11779" max="11780" width="15.7109375" style="49" customWidth="1"/>
    <col min="11781" max="12032" width="9.140625" style="49"/>
    <col min="12033" max="12033" width="36.42578125" style="49" customWidth="1"/>
    <col min="12034" max="12034" width="10.7109375" style="49" customWidth="1"/>
    <col min="12035" max="12036" width="15.7109375" style="49" customWidth="1"/>
    <col min="12037" max="12288" width="9.140625" style="49"/>
    <col min="12289" max="12289" width="36.42578125" style="49" customWidth="1"/>
    <col min="12290" max="12290" width="10.7109375" style="49" customWidth="1"/>
    <col min="12291" max="12292" width="15.7109375" style="49" customWidth="1"/>
    <col min="12293" max="12544" width="9.140625" style="49"/>
    <col min="12545" max="12545" width="36.42578125" style="49" customWidth="1"/>
    <col min="12546" max="12546" width="10.7109375" style="49" customWidth="1"/>
    <col min="12547" max="12548" width="15.7109375" style="49" customWidth="1"/>
    <col min="12549" max="12800" width="9.140625" style="49"/>
    <col min="12801" max="12801" width="36.42578125" style="49" customWidth="1"/>
    <col min="12802" max="12802" width="10.7109375" style="49" customWidth="1"/>
    <col min="12803" max="12804" width="15.7109375" style="49" customWidth="1"/>
    <col min="12805" max="13056" width="9.140625" style="49"/>
    <col min="13057" max="13057" width="36.42578125" style="49" customWidth="1"/>
    <col min="13058" max="13058" width="10.7109375" style="49" customWidth="1"/>
    <col min="13059" max="13060" width="15.7109375" style="49" customWidth="1"/>
    <col min="13061" max="13312" width="9.140625" style="49"/>
    <col min="13313" max="13313" width="36.42578125" style="49" customWidth="1"/>
    <col min="13314" max="13314" width="10.7109375" style="49" customWidth="1"/>
    <col min="13315" max="13316" width="15.7109375" style="49" customWidth="1"/>
    <col min="13317" max="13568" width="9.140625" style="49"/>
    <col min="13569" max="13569" width="36.42578125" style="49" customWidth="1"/>
    <col min="13570" max="13570" width="10.7109375" style="49" customWidth="1"/>
    <col min="13571" max="13572" width="15.7109375" style="49" customWidth="1"/>
    <col min="13573" max="13824" width="9.140625" style="49"/>
    <col min="13825" max="13825" width="36.42578125" style="49" customWidth="1"/>
    <col min="13826" max="13826" width="10.7109375" style="49" customWidth="1"/>
    <col min="13827" max="13828" width="15.7109375" style="49" customWidth="1"/>
    <col min="13829" max="14080" width="9.140625" style="49"/>
    <col min="14081" max="14081" width="36.42578125" style="49" customWidth="1"/>
    <col min="14082" max="14082" width="10.7109375" style="49" customWidth="1"/>
    <col min="14083" max="14084" width="15.7109375" style="49" customWidth="1"/>
    <col min="14085" max="14336" width="9.140625" style="49"/>
    <col min="14337" max="14337" width="36.42578125" style="49" customWidth="1"/>
    <col min="14338" max="14338" width="10.7109375" style="49" customWidth="1"/>
    <col min="14339" max="14340" width="15.7109375" style="49" customWidth="1"/>
    <col min="14341" max="14592" width="9.140625" style="49"/>
    <col min="14593" max="14593" width="36.42578125" style="49" customWidth="1"/>
    <col min="14594" max="14594" width="10.7109375" style="49" customWidth="1"/>
    <col min="14595" max="14596" width="15.7109375" style="49" customWidth="1"/>
    <col min="14597" max="14848" width="9.140625" style="49"/>
    <col min="14849" max="14849" width="36.42578125" style="49" customWidth="1"/>
    <col min="14850" max="14850" width="10.7109375" style="49" customWidth="1"/>
    <col min="14851" max="14852" width="15.7109375" style="49" customWidth="1"/>
    <col min="14853" max="15104" width="9.140625" style="49"/>
    <col min="15105" max="15105" width="36.42578125" style="49" customWidth="1"/>
    <col min="15106" max="15106" width="10.7109375" style="49" customWidth="1"/>
    <col min="15107" max="15108" width="15.7109375" style="49" customWidth="1"/>
    <col min="15109" max="15360" width="9.140625" style="49"/>
    <col min="15361" max="15361" width="36.42578125" style="49" customWidth="1"/>
    <col min="15362" max="15362" width="10.7109375" style="49" customWidth="1"/>
    <col min="15363" max="15364" width="15.7109375" style="49" customWidth="1"/>
    <col min="15365" max="15616" width="9.140625" style="49"/>
    <col min="15617" max="15617" width="36.42578125" style="49" customWidth="1"/>
    <col min="15618" max="15618" width="10.7109375" style="49" customWidth="1"/>
    <col min="15619" max="15620" width="15.7109375" style="49" customWidth="1"/>
    <col min="15621" max="15872" width="9.140625" style="49"/>
    <col min="15873" max="15873" width="36.42578125" style="49" customWidth="1"/>
    <col min="15874" max="15874" width="10.7109375" style="49" customWidth="1"/>
    <col min="15875" max="15876" width="15.7109375" style="49" customWidth="1"/>
    <col min="15877" max="16128" width="9.140625" style="49"/>
    <col min="16129" max="16129" width="36.42578125" style="49" customWidth="1"/>
    <col min="16130" max="16130" width="10.7109375" style="49" customWidth="1"/>
    <col min="16131" max="16132" width="15.7109375" style="49" customWidth="1"/>
    <col min="16133" max="16384" width="9.140625" style="49"/>
  </cols>
  <sheetData>
    <row r="1" spans="1:4" s="48" customFormat="1">
      <c r="A1" s="322"/>
      <c r="B1" s="322"/>
      <c r="C1" s="322"/>
      <c r="D1" s="322"/>
    </row>
    <row r="2" spans="1:4" s="48" customFormat="1">
      <c r="A2" s="322"/>
      <c r="B2" s="322"/>
      <c r="C2" s="322"/>
      <c r="D2" s="322"/>
    </row>
    <row r="3" spans="1:4" s="48" customFormat="1">
      <c r="A3" s="322"/>
      <c r="B3" s="322"/>
      <c r="C3" s="322"/>
      <c r="D3" s="322"/>
    </row>
    <row r="4" spans="1:4">
      <c r="A4" s="323"/>
      <c r="B4" s="323"/>
      <c r="C4" s="323"/>
      <c r="D4" s="323"/>
    </row>
    <row r="5" spans="1:4">
      <c r="A5" s="323"/>
      <c r="B5" s="323"/>
      <c r="C5" s="323"/>
      <c r="D5" s="323"/>
    </row>
    <row r="6" spans="1:4">
      <c r="A6" s="323"/>
      <c r="B6" s="323"/>
      <c r="C6" s="323"/>
      <c r="D6" s="323"/>
    </row>
    <row r="7" spans="1:4">
      <c r="A7" s="323"/>
      <c r="B7" s="323"/>
      <c r="C7" s="323"/>
      <c r="D7" s="323"/>
    </row>
    <row r="9" spans="1:4" ht="31.5">
      <c r="A9" s="165" t="s">
        <v>916</v>
      </c>
      <c r="C9" s="49" t="s">
        <v>240</v>
      </c>
    </row>
    <row r="10" spans="1:4">
      <c r="A10" s="49" t="s">
        <v>240</v>
      </c>
      <c r="C10" s="49" t="s">
        <v>240</v>
      </c>
    </row>
    <row r="11" spans="1:4" ht="47.25">
      <c r="A11" s="165" t="s">
        <v>917</v>
      </c>
      <c r="C11" s="310" t="s">
        <v>918</v>
      </c>
    </row>
    <row r="12" spans="1:4">
      <c r="A12" s="49" t="s">
        <v>240</v>
      </c>
    </row>
    <row r="13" spans="1:4">
      <c r="A13" s="49" t="s">
        <v>240</v>
      </c>
    </row>
    <row r="14" spans="1:4">
      <c r="A14" s="49" t="s">
        <v>240</v>
      </c>
    </row>
    <row r="15" spans="1:4">
      <c r="A15" s="49" t="s">
        <v>919</v>
      </c>
    </row>
    <row r="16" spans="1:4">
      <c r="A16" s="49" t="s">
        <v>243</v>
      </c>
    </row>
    <row r="17" spans="1:4">
      <c r="A17" s="49" t="s">
        <v>243</v>
      </c>
    </row>
    <row r="18" spans="1:4">
      <c r="A18" s="49" t="s">
        <v>243</v>
      </c>
    </row>
    <row r="19" spans="1:4">
      <c r="A19" s="49" t="s">
        <v>244</v>
      </c>
    </row>
    <row r="20" spans="1:4">
      <c r="A20" s="49" t="s">
        <v>243</v>
      </c>
    </row>
    <row r="22" spans="1:4">
      <c r="A22" s="324" t="s">
        <v>245</v>
      </c>
      <c r="B22" s="324"/>
      <c r="C22" s="324"/>
      <c r="D22" s="324"/>
    </row>
    <row r="23" spans="1:4">
      <c r="A23" s="50" t="s">
        <v>246</v>
      </c>
      <c r="B23" s="50"/>
      <c r="C23" s="51" t="s">
        <v>247</v>
      </c>
      <c r="D23" s="51" t="s">
        <v>248</v>
      </c>
    </row>
    <row r="24" spans="1:4">
      <c r="A24" s="50" t="s">
        <v>249</v>
      </c>
      <c r="B24" s="50"/>
      <c r="C24" s="50">
        <f>ROUND(SUM('C1 Összesítő'!B2:B5),0)</f>
        <v>0</v>
      </c>
      <c r="D24" s="50">
        <f>ROUND(SUM('C1 Összesítő'!C2:C5),0)</f>
        <v>0</v>
      </c>
    </row>
    <row r="25" spans="1:4">
      <c r="A25" s="49" t="s">
        <v>251</v>
      </c>
      <c r="C25" s="321">
        <f>ROUND(C24+D24,0)</f>
        <v>0</v>
      </c>
      <c r="D25" s="321"/>
    </row>
    <row r="26" spans="1:4">
      <c r="A26" s="50" t="s">
        <v>920</v>
      </c>
      <c r="B26" s="53">
        <v>0.27</v>
      </c>
      <c r="C26" s="329">
        <f>ROUND(C25*B26,0)</f>
        <v>0</v>
      </c>
      <c r="D26" s="329"/>
    </row>
    <row r="27" spans="1:4">
      <c r="A27" s="50" t="s">
        <v>253</v>
      </c>
      <c r="B27" s="50"/>
      <c r="C27" s="330">
        <f>ROUND(C25+C26,0)</f>
        <v>0</v>
      </c>
      <c r="D27" s="330"/>
    </row>
    <row r="31" spans="1:4">
      <c r="A31" s="54"/>
    </row>
    <row r="32" spans="1:4">
      <c r="A32" s="54"/>
    </row>
    <row r="33" spans="1:1">
      <c r="A33" s="54"/>
    </row>
  </sheetData>
  <mergeCells count="11">
    <mergeCell ref="A6:D6"/>
    <mergeCell ref="A1:D1"/>
    <mergeCell ref="A2:D2"/>
    <mergeCell ref="A3:D3"/>
    <mergeCell ref="A4:D4"/>
    <mergeCell ref="A5:D5"/>
    <mergeCell ref="A7:D7"/>
    <mergeCell ref="A22:D22"/>
    <mergeCell ref="C25:D25"/>
    <mergeCell ref="C26:D26"/>
    <mergeCell ref="C27:D27"/>
  </mergeCells>
  <pageMargins left="1" right="1" top="1" bottom="1" header="0.41666666666666669" footer="0.41666666666666669"/>
  <pageSetup paperSize="9" orientation="portrait" useFirstPageNumber="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view="pageBreakPreview" zoomScale="60" zoomScaleNormal="100" workbookViewId="0">
      <selection activeCell="B12" sqref="B12"/>
    </sheetView>
  </sheetViews>
  <sheetFormatPr defaultRowHeight="15.75"/>
  <cols>
    <col min="1" max="1" width="36.42578125" style="57" customWidth="1"/>
    <col min="2" max="3" width="20.7109375" style="57" customWidth="1"/>
    <col min="4" max="256" width="9.140625" style="57"/>
    <col min="257" max="257" width="36.42578125" style="57" customWidth="1"/>
    <col min="258" max="259" width="20.7109375" style="57" customWidth="1"/>
    <col min="260" max="512" width="9.140625" style="57"/>
    <col min="513" max="513" width="36.42578125" style="57" customWidth="1"/>
    <col min="514" max="515" width="20.7109375" style="57" customWidth="1"/>
    <col min="516" max="768" width="9.140625" style="57"/>
    <col min="769" max="769" width="36.42578125" style="57" customWidth="1"/>
    <col min="770" max="771" width="20.7109375" style="57" customWidth="1"/>
    <col min="772" max="1024" width="9.140625" style="57"/>
    <col min="1025" max="1025" width="36.42578125" style="57" customWidth="1"/>
    <col min="1026" max="1027" width="20.7109375" style="57" customWidth="1"/>
    <col min="1028" max="1280" width="9.140625" style="57"/>
    <col min="1281" max="1281" width="36.42578125" style="57" customWidth="1"/>
    <col min="1282" max="1283" width="20.7109375" style="57" customWidth="1"/>
    <col min="1284" max="1536" width="9.140625" style="57"/>
    <col min="1537" max="1537" width="36.42578125" style="57" customWidth="1"/>
    <col min="1538" max="1539" width="20.7109375" style="57" customWidth="1"/>
    <col min="1540" max="1792" width="9.140625" style="57"/>
    <col min="1793" max="1793" width="36.42578125" style="57" customWidth="1"/>
    <col min="1794" max="1795" width="20.7109375" style="57" customWidth="1"/>
    <col min="1796" max="2048" width="9.140625" style="57"/>
    <col min="2049" max="2049" width="36.42578125" style="57" customWidth="1"/>
    <col min="2050" max="2051" width="20.7109375" style="57" customWidth="1"/>
    <col min="2052" max="2304" width="9.140625" style="57"/>
    <col min="2305" max="2305" width="36.42578125" style="57" customWidth="1"/>
    <col min="2306" max="2307" width="20.7109375" style="57" customWidth="1"/>
    <col min="2308" max="2560" width="9.140625" style="57"/>
    <col min="2561" max="2561" width="36.42578125" style="57" customWidth="1"/>
    <col min="2562" max="2563" width="20.7109375" style="57" customWidth="1"/>
    <col min="2564" max="2816" width="9.140625" style="57"/>
    <col min="2817" max="2817" width="36.42578125" style="57" customWidth="1"/>
    <col min="2818" max="2819" width="20.7109375" style="57" customWidth="1"/>
    <col min="2820" max="3072" width="9.140625" style="57"/>
    <col min="3073" max="3073" width="36.42578125" style="57" customWidth="1"/>
    <col min="3074" max="3075" width="20.7109375" style="57" customWidth="1"/>
    <col min="3076" max="3328" width="9.140625" style="57"/>
    <col min="3329" max="3329" width="36.42578125" style="57" customWidth="1"/>
    <col min="3330" max="3331" width="20.7109375" style="57" customWidth="1"/>
    <col min="3332" max="3584" width="9.140625" style="57"/>
    <col min="3585" max="3585" width="36.42578125" style="57" customWidth="1"/>
    <col min="3586" max="3587" width="20.7109375" style="57" customWidth="1"/>
    <col min="3588" max="3840" width="9.140625" style="57"/>
    <col min="3841" max="3841" width="36.42578125" style="57" customWidth="1"/>
    <col min="3842" max="3843" width="20.7109375" style="57" customWidth="1"/>
    <col min="3844" max="4096" width="9.140625" style="57"/>
    <col min="4097" max="4097" width="36.42578125" style="57" customWidth="1"/>
    <col min="4098" max="4099" width="20.7109375" style="57" customWidth="1"/>
    <col min="4100" max="4352" width="9.140625" style="57"/>
    <col min="4353" max="4353" width="36.42578125" style="57" customWidth="1"/>
    <col min="4354" max="4355" width="20.7109375" style="57" customWidth="1"/>
    <col min="4356" max="4608" width="9.140625" style="57"/>
    <col min="4609" max="4609" width="36.42578125" style="57" customWidth="1"/>
    <col min="4610" max="4611" width="20.7109375" style="57" customWidth="1"/>
    <col min="4612" max="4864" width="9.140625" style="57"/>
    <col min="4865" max="4865" width="36.42578125" style="57" customWidth="1"/>
    <col min="4866" max="4867" width="20.7109375" style="57" customWidth="1"/>
    <col min="4868" max="5120" width="9.140625" style="57"/>
    <col min="5121" max="5121" width="36.42578125" style="57" customWidth="1"/>
    <col min="5122" max="5123" width="20.7109375" style="57" customWidth="1"/>
    <col min="5124" max="5376" width="9.140625" style="57"/>
    <col min="5377" max="5377" width="36.42578125" style="57" customWidth="1"/>
    <col min="5378" max="5379" width="20.7109375" style="57" customWidth="1"/>
    <col min="5380" max="5632" width="9.140625" style="57"/>
    <col min="5633" max="5633" width="36.42578125" style="57" customWidth="1"/>
    <col min="5634" max="5635" width="20.7109375" style="57" customWidth="1"/>
    <col min="5636" max="5888" width="9.140625" style="57"/>
    <col min="5889" max="5889" width="36.42578125" style="57" customWidth="1"/>
    <col min="5890" max="5891" width="20.7109375" style="57" customWidth="1"/>
    <col min="5892" max="6144" width="9.140625" style="57"/>
    <col min="6145" max="6145" width="36.42578125" style="57" customWidth="1"/>
    <col min="6146" max="6147" width="20.7109375" style="57" customWidth="1"/>
    <col min="6148" max="6400" width="9.140625" style="57"/>
    <col min="6401" max="6401" width="36.42578125" style="57" customWidth="1"/>
    <col min="6402" max="6403" width="20.7109375" style="57" customWidth="1"/>
    <col min="6404" max="6656" width="9.140625" style="57"/>
    <col min="6657" max="6657" width="36.42578125" style="57" customWidth="1"/>
    <col min="6658" max="6659" width="20.7109375" style="57" customWidth="1"/>
    <col min="6660" max="6912" width="9.140625" style="57"/>
    <col min="6913" max="6913" width="36.42578125" style="57" customWidth="1"/>
    <col min="6914" max="6915" width="20.7109375" style="57" customWidth="1"/>
    <col min="6916" max="7168" width="9.140625" style="57"/>
    <col min="7169" max="7169" width="36.42578125" style="57" customWidth="1"/>
    <col min="7170" max="7171" width="20.7109375" style="57" customWidth="1"/>
    <col min="7172" max="7424" width="9.140625" style="57"/>
    <col min="7425" max="7425" width="36.42578125" style="57" customWidth="1"/>
    <col min="7426" max="7427" width="20.7109375" style="57" customWidth="1"/>
    <col min="7428" max="7680" width="9.140625" style="57"/>
    <col min="7681" max="7681" width="36.42578125" style="57" customWidth="1"/>
    <col min="7682" max="7683" width="20.7109375" style="57" customWidth="1"/>
    <col min="7684" max="7936" width="9.140625" style="57"/>
    <col min="7937" max="7937" width="36.42578125" style="57" customWidth="1"/>
    <col min="7938" max="7939" width="20.7109375" style="57" customWidth="1"/>
    <col min="7940" max="8192" width="9.140625" style="57"/>
    <col min="8193" max="8193" width="36.42578125" style="57" customWidth="1"/>
    <col min="8194" max="8195" width="20.7109375" style="57" customWidth="1"/>
    <col min="8196" max="8448" width="9.140625" style="57"/>
    <col min="8449" max="8449" width="36.42578125" style="57" customWidth="1"/>
    <col min="8450" max="8451" width="20.7109375" style="57" customWidth="1"/>
    <col min="8452" max="8704" width="9.140625" style="57"/>
    <col min="8705" max="8705" width="36.42578125" style="57" customWidth="1"/>
    <col min="8706" max="8707" width="20.7109375" style="57" customWidth="1"/>
    <col min="8708" max="8960" width="9.140625" style="57"/>
    <col min="8961" max="8961" width="36.42578125" style="57" customWidth="1"/>
    <col min="8962" max="8963" width="20.7109375" style="57" customWidth="1"/>
    <col min="8964" max="9216" width="9.140625" style="57"/>
    <col min="9217" max="9217" width="36.42578125" style="57" customWidth="1"/>
    <col min="9218" max="9219" width="20.7109375" style="57" customWidth="1"/>
    <col min="9220" max="9472" width="9.140625" style="57"/>
    <col min="9473" max="9473" width="36.42578125" style="57" customWidth="1"/>
    <col min="9474" max="9475" width="20.7109375" style="57" customWidth="1"/>
    <col min="9476" max="9728" width="9.140625" style="57"/>
    <col min="9729" max="9729" width="36.42578125" style="57" customWidth="1"/>
    <col min="9730" max="9731" width="20.7109375" style="57" customWidth="1"/>
    <col min="9732" max="9984" width="9.140625" style="57"/>
    <col min="9985" max="9985" width="36.42578125" style="57" customWidth="1"/>
    <col min="9986" max="9987" width="20.7109375" style="57" customWidth="1"/>
    <col min="9988" max="10240" width="9.140625" style="57"/>
    <col min="10241" max="10241" width="36.42578125" style="57" customWidth="1"/>
    <col min="10242" max="10243" width="20.7109375" style="57" customWidth="1"/>
    <col min="10244" max="10496" width="9.140625" style="57"/>
    <col min="10497" max="10497" width="36.42578125" style="57" customWidth="1"/>
    <col min="10498" max="10499" width="20.7109375" style="57" customWidth="1"/>
    <col min="10500" max="10752" width="9.140625" style="57"/>
    <col min="10753" max="10753" width="36.42578125" style="57" customWidth="1"/>
    <col min="10754" max="10755" width="20.7109375" style="57" customWidth="1"/>
    <col min="10756" max="11008" width="9.140625" style="57"/>
    <col min="11009" max="11009" width="36.42578125" style="57" customWidth="1"/>
    <col min="11010" max="11011" width="20.7109375" style="57" customWidth="1"/>
    <col min="11012" max="11264" width="9.140625" style="57"/>
    <col min="11265" max="11265" width="36.42578125" style="57" customWidth="1"/>
    <col min="11266" max="11267" width="20.7109375" style="57" customWidth="1"/>
    <col min="11268" max="11520" width="9.140625" style="57"/>
    <col min="11521" max="11521" width="36.42578125" style="57" customWidth="1"/>
    <col min="11522" max="11523" width="20.7109375" style="57" customWidth="1"/>
    <col min="11524" max="11776" width="9.140625" style="57"/>
    <col min="11777" max="11777" width="36.42578125" style="57" customWidth="1"/>
    <col min="11778" max="11779" width="20.7109375" style="57" customWidth="1"/>
    <col min="11780" max="12032" width="9.140625" style="57"/>
    <col min="12033" max="12033" width="36.42578125" style="57" customWidth="1"/>
    <col min="12034" max="12035" width="20.7109375" style="57" customWidth="1"/>
    <col min="12036" max="12288" width="9.140625" style="57"/>
    <col min="12289" max="12289" width="36.42578125" style="57" customWidth="1"/>
    <col min="12290" max="12291" width="20.7109375" style="57" customWidth="1"/>
    <col min="12292" max="12544" width="9.140625" style="57"/>
    <col min="12545" max="12545" width="36.42578125" style="57" customWidth="1"/>
    <col min="12546" max="12547" width="20.7109375" style="57" customWidth="1"/>
    <col min="12548" max="12800" width="9.140625" style="57"/>
    <col min="12801" max="12801" width="36.42578125" style="57" customWidth="1"/>
    <col min="12802" max="12803" width="20.7109375" style="57" customWidth="1"/>
    <col min="12804" max="13056" width="9.140625" style="57"/>
    <col min="13057" max="13057" width="36.42578125" style="57" customWidth="1"/>
    <col min="13058" max="13059" width="20.7109375" style="57" customWidth="1"/>
    <col min="13060" max="13312" width="9.140625" style="57"/>
    <col min="13313" max="13313" width="36.42578125" style="57" customWidth="1"/>
    <col min="13314" max="13315" width="20.7109375" style="57" customWidth="1"/>
    <col min="13316" max="13568" width="9.140625" style="57"/>
    <col min="13569" max="13569" width="36.42578125" style="57" customWidth="1"/>
    <col min="13570" max="13571" width="20.7109375" style="57" customWidth="1"/>
    <col min="13572" max="13824" width="9.140625" style="57"/>
    <col min="13825" max="13825" width="36.42578125" style="57" customWidth="1"/>
    <col min="13826" max="13827" width="20.7109375" style="57" customWidth="1"/>
    <col min="13828" max="14080" width="9.140625" style="57"/>
    <col min="14081" max="14081" width="36.42578125" style="57" customWidth="1"/>
    <col min="14082" max="14083" width="20.7109375" style="57" customWidth="1"/>
    <col min="14084" max="14336" width="9.140625" style="57"/>
    <col min="14337" max="14337" width="36.42578125" style="57" customWidth="1"/>
    <col min="14338" max="14339" width="20.7109375" style="57" customWidth="1"/>
    <col min="14340" max="14592" width="9.140625" style="57"/>
    <col min="14593" max="14593" width="36.42578125" style="57" customWidth="1"/>
    <col min="14594" max="14595" width="20.7109375" style="57" customWidth="1"/>
    <col min="14596" max="14848" width="9.140625" style="57"/>
    <col min="14849" max="14849" width="36.42578125" style="57" customWidth="1"/>
    <col min="14850" max="14851" width="20.7109375" style="57" customWidth="1"/>
    <col min="14852" max="15104" width="9.140625" style="57"/>
    <col min="15105" max="15105" width="36.42578125" style="57" customWidth="1"/>
    <col min="15106" max="15107" width="20.7109375" style="57" customWidth="1"/>
    <col min="15108" max="15360" width="9.140625" style="57"/>
    <col min="15361" max="15361" width="36.42578125" style="57" customWidth="1"/>
    <col min="15362" max="15363" width="20.7109375" style="57" customWidth="1"/>
    <col min="15364" max="15616" width="9.140625" style="57"/>
    <col min="15617" max="15617" width="36.42578125" style="57" customWidth="1"/>
    <col min="15618" max="15619" width="20.7109375" style="57" customWidth="1"/>
    <col min="15620" max="15872" width="9.140625" style="57"/>
    <col min="15873" max="15873" width="36.42578125" style="57" customWidth="1"/>
    <col min="15874" max="15875" width="20.7109375" style="57" customWidth="1"/>
    <col min="15876" max="16128" width="9.140625" style="57"/>
    <col min="16129" max="16129" width="36.42578125" style="57" customWidth="1"/>
    <col min="16130" max="16131" width="20.7109375" style="57" customWidth="1"/>
    <col min="16132" max="16384" width="9.140625" style="57"/>
  </cols>
  <sheetData>
    <row r="1" spans="1:3" s="55" customFormat="1">
      <c r="A1" s="55" t="s">
        <v>255</v>
      </c>
      <c r="B1" s="56" t="s">
        <v>256</v>
      </c>
      <c r="C1" s="56" t="s">
        <v>257</v>
      </c>
    </row>
    <row r="2" spans="1:3">
      <c r="A2" s="57" t="s">
        <v>921</v>
      </c>
      <c r="B2" s="57">
        <f>'C1 Költségtérítések'!G6</f>
        <v>0</v>
      </c>
      <c r="C2" s="57">
        <f>'C1 Költségtérítések'!H6</f>
        <v>0</v>
      </c>
    </row>
    <row r="3" spans="1:3" ht="31.5">
      <c r="A3" s="57" t="s">
        <v>378</v>
      </c>
      <c r="B3" s="57">
        <f>'C1 Elektr.-ellátás, vill'!G6</f>
        <v>0</v>
      </c>
      <c r="C3" s="57">
        <f>'C1 Elektr.-ellátás, vill'!H6</f>
        <v>0</v>
      </c>
    </row>
    <row r="4" spans="1:3" ht="31.5">
      <c r="A4" s="57" t="s">
        <v>922</v>
      </c>
      <c r="B4" s="57">
        <f>'C1 Épületg. csővezeték szer'!G8</f>
        <v>0</v>
      </c>
      <c r="C4" s="57">
        <f>'C1 Épületg. csővezeték szer'!H8</f>
        <v>0</v>
      </c>
    </row>
    <row r="5" spans="1:3">
      <c r="A5" s="57" t="s">
        <v>923</v>
      </c>
      <c r="B5" s="57">
        <f>'C1 Légkondicionáló berendezések'!G11</f>
        <v>0</v>
      </c>
      <c r="C5" s="57">
        <f>'C1 Légkondicionáló berendezések'!H11</f>
        <v>0</v>
      </c>
    </row>
    <row r="6" spans="1:3" s="55" customFormat="1">
      <c r="A6" s="55" t="s">
        <v>264</v>
      </c>
      <c r="B6" s="55">
        <f>ROUND(SUM(B2:B5),0)</f>
        <v>0</v>
      </c>
      <c r="C6" s="55">
        <f>ROUND(SUM(C2:C5), 0)</f>
        <v>0</v>
      </c>
    </row>
  </sheetData>
  <pageMargins left="1" right="1" top="1" bottom="1" header="0.41666666666666669" footer="0.41666666666666669"/>
  <pageSetup paperSize="9" orientation="portrait" useFirstPageNumber="1" r:id="rId1"/>
  <headerFooter>
    <oddHeader>&amp;C&amp;"Times New Roman,bold"&amp;12Munkanem összesítő</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view="pageBreakPreview" zoomScale="60" zoomScaleNormal="100" workbookViewId="0">
      <selection activeCell="E2" sqref="E2:F5"/>
    </sheetView>
  </sheetViews>
  <sheetFormatPr defaultRowHeight="15.75"/>
  <cols>
    <col min="1" max="1" width="4.28515625" style="16" customWidth="1"/>
    <col min="2" max="2" width="36.7109375" style="57" customWidth="1"/>
    <col min="3" max="3" width="6.7109375" style="59" customWidth="1"/>
    <col min="4" max="4" width="6.7109375" style="57" customWidth="1"/>
    <col min="5" max="8" width="15.7109375" style="59" customWidth="1"/>
    <col min="9" max="9" width="15.7109375" style="57" customWidth="1"/>
    <col min="10" max="255" width="9.140625" style="57"/>
    <col min="256" max="256" width="4.28515625" style="57" customWidth="1"/>
    <col min="257" max="257" width="9.28515625" style="57" customWidth="1"/>
    <col min="258" max="258" width="36.7109375" style="57" customWidth="1"/>
    <col min="259" max="260" width="6.7109375" style="57" customWidth="1"/>
    <col min="261" max="262" width="8.28515625" style="57" customWidth="1"/>
    <col min="263" max="264" width="10.28515625" style="57" customWidth="1"/>
    <col min="265" max="265" width="15.7109375" style="57" customWidth="1"/>
    <col min="266" max="511" width="9.140625" style="57"/>
    <col min="512" max="512" width="4.28515625" style="57" customWidth="1"/>
    <col min="513" max="513" width="9.28515625" style="57" customWidth="1"/>
    <col min="514" max="514" width="36.7109375" style="57" customWidth="1"/>
    <col min="515" max="516" width="6.7109375" style="57" customWidth="1"/>
    <col min="517" max="518" width="8.28515625" style="57" customWidth="1"/>
    <col min="519" max="520" width="10.28515625" style="57" customWidth="1"/>
    <col min="521" max="521" width="15.7109375" style="57" customWidth="1"/>
    <col min="522" max="767" width="9.140625" style="57"/>
    <col min="768" max="768" width="4.28515625" style="57" customWidth="1"/>
    <col min="769" max="769" width="9.28515625" style="57" customWidth="1"/>
    <col min="770" max="770" width="36.7109375" style="57" customWidth="1"/>
    <col min="771" max="772" width="6.7109375" style="57" customWidth="1"/>
    <col min="773" max="774" width="8.28515625" style="57" customWidth="1"/>
    <col min="775" max="776" width="10.28515625" style="57" customWidth="1"/>
    <col min="777" max="777" width="15.7109375" style="57" customWidth="1"/>
    <col min="778" max="1023" width="9.140625" style="57"/>
    <col min="1024" max="1024" width="4.28515625" style="57" customWidth="1"/>
    <col min="1025" max="1025" width="9.28515625" style="57" customWidth="1"/>
    <col min="1026" max="1026" width="36.7109375" style="57" customWidth="1"/>
    <col min="1027" max="1028" width="6.7109375" style="57" customWidth="1"/>
    <col min="1029" max="1030" width="8.28515625" style="57" customWidth="1"/>
    <col min="1031" max="1032" width="10.28515625" style="57" customWidth="1"/>
    <col min="1033" max="1033" width="15.7109375" style="57" customWidth="1"/>
    <col min="1034" max="1279" width="9.140625" style="57"/>
    <col min="1280" max="1280" width="4.28515625" style="57" customWidth="1"/>
    <col min="1281" max="1281" width="9.28515625" style="57" customWidth="1"/>
    <col min="1282" max="1282" width="36.7109375" style="57" customWidth="1"/>
    <col min="1283" max="1284" width="6.7109375" style="57" customWidth="1"/>
    <col min="1285" max="1286" width="8.28515625" style="57" customWidth="1"/>
    <col min="1287" max="1288" width="10.28515625" style="57" customWidth="1"/>
    <col min="1289" max="1289" width="15.7109375" style="57" customWidth="1"/>
    <col min="1290" max="1535" width="9.140625" style="57"/>
    <col min="1536" max="1536" width="4.28515625" style="57" customWidth="1"/>
    <col min="1537" max="1537" width="9.28515625" style="57" customWidth="1"/>
    <col min="1538" max="1538" width="36.7109375" style="57" customWidth="1"/>
    <col min="1539" max="1540" width="6.7109375" style="57" customWidth="1"/>
    <col min="1541" max="1542" width="8.28515625" style="57" customWidth="1"/>
    <col min="1543" max="1544" width="10.28515625" style="57" customWidth="1"/>
    <col min="1545" max="1545" width="15.7109375" style="57" customWidth="1"/>
    <col min="1546" max="1791" width="9.140625" style="57"/>
    <col min="1792" max="1792" width="4.28515625" style="57" customWidth="1"/>
    <col min="1793" max="1793" width="9.28515625" style="57" customWidth="1"/>
    <col min="1794" max="1794" width="36.7109375" style="57" customWidth="1"/>
    <col min="1795" max="1796" width="6.7109375" style="57" customWidth="1"/>
    <col min="1797" max="1798" width="8.28515625" style="57" customWidth="1"/>
    <col min="1799" max="1800" width="10.28515625" style="57" customWidth="1"/>
    <col min="1801" max="1801" width="15.7109375" style="57" customWidth="1"/>
    <col min="1802" max="2047" width="9.140625" style="57"/>
    <col min="2048" max="2048" width="4.28515625" style="57" customWidth="1"/>
    <col min="2049" max="2049" width="9.28515625" style="57" customWidth="1"/>
    <col min="2050" max="2050" width="36.7109375" style="57" customWidth="1"/>
    <col min="2051" max="2052" width="6.7109375" style="57" customWidth="1"/>
    <col min="2053" max="2054" width="8.28515625" style="57" customWidth="1"/>
    <col min="2055" max="2056" width="10.28515625" style="57" customWidth="1"/>
    <col min="2057" max="2057" width="15.7109375" style="57" customWidth="1"/>
    <col min="2058" max="2303" width="9.140625" style="57"/>
    <col min="2304" max="2304" width="4.28515625" style="57" customWidth="1"/>
    <col min="2305" max="2305" width="9.28515625" style="57" customWidth="1"/>
    <col min="2306" max="2306" width="36.7109375" style="57" customWidth="1"/>
    <col min="2307" max="2308" width="6.7109375" style="57" customWidth="1"/>
    <col min="2309" max="2310" width="8.28515625" style="57" customWidth="1"/>
    <col min="2311" max="2312" width="10.28515625" style="57" customWidth="1"/>
    <col min="2313" max="2313" width="15.7109375" style="57" customWidth="1"/>
    <col min="2314" max="2559" width="9.140625" style="57"/>
    <col min="2560" max="2560" width="4.28515625" style="57" customWidth="1"/>
    <col min="2561" max="2561" width="9.28515625" style="57" customWidth="1"/>
    <col min="2562" max="2562" width="36.7109375" style="57" customWidth="1"/>
    <col min="2563" max="2564" width="6.7109375" style="57" customWidth="1"/>
    <col min="2565" max="2566" width="8.28515625" style="57" customWidth="1"/>
    <col min="2567" max="2568" width="10.28515625" style="57" customWidth="1"/>
    <col min="2569" max="2569" width="15.7109375" style="57" customWidth="1"/>
    <col min="2570" max="2815" width="9.140625" style="57"/>
    <col min="2816" max="2816" width="4.28515625" style="57" customWidth="1"/>
    <col min="2817" max="2817" width="9.28515625" style="57" customWidth="1"/>
    <col min="2818" max="2818" width="36.7109375" style="57" customWidth="1"/>
    <col min="2819" max="2820" width="6.7109375" style="57" customWidth="1"/>
    <col min="2821" max="2822" width="8.28515625" style="57" customWidth="1"/>
    <col min="2823" max="2824" width="10.28515625" style="57" customWidth="1"/>
    <col min="2825" max="2825" width="15.7109375" style="57" customWidth="1"/>
    <col min="2826" max="3071" width="9.140625" style="57"/>
    <col min="3072" max="3072" width="4.28515625" style="57" customWidth="1"/>
    <col min="3073" max="3073" width="9.28515625" style="57" customWidth="1"/>
    <col min="3074" max="3074" width="36.7109375" style="57" customWidth="1"/>
    <col min="3075" max="3076" width="6.7109375" style="57" customWidth="1"/>
    <col min="3077" max="3078" width="8.28515625" style="57" customWidth="1"/>
    <col min="3079" max="3080" width="10.28515625" style="57" customWidth="1"/>
    <col min="3081" max="3081" width="15.7109375" style="57" customWidth="1"/>
    <col min="3082" max="3327" width="9.140625" style="57"/>
    <col min="3328" max="3328" width="4.28515625" style="57" customWidth="1"/>
    <col min="3329" max="3329" width="9.28515625" style="57" customWidth="1"/>
    <col min="3330" max="3330" width="36.7109375" style="57" customWidth="1"/>
    <col min="3331" max="3332" width="6.7109375" style="57" customWidth="1"/>
    <col min="3333" max="3334" width="8.28515625" style="57" customWidth="1"/>
    <col min="3335" max="3336" width="10.28515625" style="57" customWidth="1"/>
    <col min="3337" max="3337" width="15.7109375" style="57" customWidth="1"/>
    <col min="3338" max="3583" width="9.140625" style="57"/>
    <col min="3584" max="3584" width="4.28515625" style="57" customWidth="1"/>
    <col min="3585" max="3585" width="9.28515625" style="57" customWidth="1"/>
    <col min="3586" max="3586" width="36.7109375" style="57" customWidth="1"/>
    <col min="3587" max="3588" width="6.7109375" style="57" customWidth="1"/>
    <col min="3589" max="3590" width="8.28515625" style="57" customWidth="1"/>
    <col min="3591" max="3592" width="10.28515625" style="57" customWidth="1"/>
    <col min="3593" max="3593" width="15.7109375" style="57" customWidth="1"/>
    <col min="3594" max="3839" width="9.140625" style="57"/>
    <col min="3840" max="3840" width="4.28515625" style="57" customWidth="1"/>
    <col min="3841" max="3841" width="9.28515625" style="57" customWidth="1"/>
    <col min="3842" max="3842" width="36.7109375" style="57" customWidth="1"/>
    <col min="3843" max="3844" width="6.7109375" style="57" customWidth="1"/>
    <col min="3845" max="3846" width="8.28515625" style="57" customWidth="1"/>
    <col min="3847" max="3848" width="10.28515625" style="57" customWidth="1"/>
    <col min="3849" max="3849" width="15.7109375" style="57" customWidth="1"/>
    <col min="3850" max="4095" width="9.140625" style="57"/>
    <col min="4096" max="4096" width="4.28515625" style="57" customWidth="1"/>
    <col min="4097" max="4097" width="9.28515625" style="57" customWidth="1"/>
    <col min="4098" max="4098" width="36.7109375" style="57" customWidth="1"/>
    <col min="4099" max="4100" width="6.7109375" style="57" customWidth="1"/>
    <col min="4101" max="4102" width="8.28515625" style="57" customWidth="1"/>
    <col min="4103" max="4104" width="10.28515625" style="57" customWidth="1"/>
    <col min="4105" max="4105" width="15.7109375" style="57" customWidth="1"/>
    <col min="4106" max="4351" width="9.140625" style="57"/>
    <col min="4352" max="4352" width="4.28515625" style="57" customWidth="1"/>
    <col min="4353" max="4353" width="9.28515625" style="57" customWidth="1"/>
    <col min="4354" max="4354" width="36.7109375" style="57" customWidth="1"/>
    <col min="4355" max="4356" width="6.7109375" style="57" customWidth="1"/>
    <col min="4357" max="4358" width="8.28515625" style="57" customWidth="1"/>
    <col min="4359" max="4360" width="10.28515625" style="57" customWidth="1"/>
    <col min="4361" max="4361" width="15.7109375" style="57" customWidth="1"/>
    <col min="4362" max="4607" width="9.140625" style="57"/>
    <col min="4608" max="4608" width="4.28515625" style="57" customWidth="1"/>
    <col min="4609" max="4609" width="9.28515625" style="57" customWidth="1"/>
    <col min="4610" max="4610" width="36.7109375" style="57" customWidth="1"/>
    <col min="4611" max="4612" width="6.7109375" style="57" customWidth="1"/>
    <col min="4613" max="4614" width="8.28515625" style="57" customWidth="1"/>
    <col min="4615" max="4616" width="10.28515625" style="57" customWidth="1"/>
    <col min="4617" max="4617" width="15.7109375" style="57" customWidth="1"/>
    <col min="4618" max="4863" width="9.140625" style="57"/>
    <col min="4864" max="4864" width="4.28515625" style="57" customWidth="1"/>
    <col min="4865" max="4865" width="9.28515625" style="57" customWidth="1"/>
    <col min="4866" max="4866" width="36.7109375" style="57" customWidth="1"/>
    <col min="4867" max="4868" width="6.7109375" style="57" customWidth="1"/>
    <col min="4869" max="4870" width="8.28515625" style="57" customWidth="1"/>
    <col min="4871" max="4872" width="10.28515625" style="57" customWidth="1"/>
    <col min="4873" max="4873" width="15.7109375" style="57" customWidth="1"/>
    <col min="4874" max="5119" width="9.140625" style="57"/>
    <col min="5120" max="5120" width="4.28515625" style="57" customWidth="1"/>
    <col min="5121" max="5121" width="9.28515625" style="57" customWidth="1"/>
    <col min="5122" max="5122" width="36.7109375" style="57" customWidth="1"/>
    <col min="5123" max="5124" width="6.7109375" style="57" customWidth="1"/>
    <col min="5125" max="5126" width="8.28515625" style="57" customWidth="1"/>
    <col min="5127" max="5128" width="10.28515625" style="57" customWidth="1"/>
    <col min="5129" max="5129" width="15.7109375" style="57" customWidth="1"/>
    <col min="5130" max="5375" width="9.140625" style="57"/>
    <col min="5376" max="5376" width="4.28515625" style="57" customWidth="1"/>
    <col min="5377" max="5377" width="9.28515625" style="57" customWidth="1"/>
    <col min="5378" max="5378" width="36.7109375" style="57" customWidth="1"/>
    <col min="5379" max="5380" width="6.7109375" style="57" customWidth="1"/>
    <col min="5381" max="5382" width="8.28515625" style="57" customWidth="1"/>
    <col min="5383" max="5384" width="10.28515625" style="57" customWidth="1"/>
    <col min="5385" max="5385" width="15.7109375" style="57" customWidth="1"/>
    <col min="5386" max="5631" width="9.140625" style="57"/>
    <col min="5632" max="5632" width="4.28515625" style="57" customWidth="1"/>
    <col min="5633" max="5633" width="9.28515625" style="57" customWidth="1"/>
    <col min="5634" max="5634" width="36.7109375" style="57" customWidth="1"/>
    <col min="5635" max="5636" width="6.7109375" style="57" customWidth="1"/>
    <col min="5637" max="5638" width="8.28515625" style="57" customWidth="1"/>
    <col min="5639" max="5640" width="10.28515625" style="57" customWidth="1"/>
    <col min="5641" max="5641" width="15.7109375" style="57" customWidth="1"/>
    <col min="5642" max="5887" width="9.140625" style="57"/>
    <col min="5888" max="5888" width="4.28515625" style="57" customWidth="1"/>
    <col min="5889" max="5889" width="9.28515625" style="57" customWidth="1"/>
    <col min="5890" max="5890" width="36.7109375" style="57" customWidth="1"/>
    <col min="5891" max="5892" width="6.7109375" style="57" customWidth="1"/>
    <col min="5893" max="5894" width="8.28515625" style="57" customWidth="1"/>
    <col min="5895" max="5896" width="10.28515625" style="57" customWidth="1"/>
    <col min="5897" max="5897" width="15.7109375" style="57" customWidth="1"/>
    <col min="5898" max="6143" width="9.140625" style="57"/>
    <col min="6144" max="6144" width="4.28515625" style="57" customWidth="1"/>
    <col min="6145" max="6145" width="9.28515625" style="57" customWidth="1"/>
    <col min="6146" max="6146" width="36.7109375" style="57" customWidth="1"/>
    <col min="6147" max="6148" width="6.7109375" style="57" customWidth="1"/>
    <col min="6149" max="6150" width="8.28515625" style="57" customWidth="1"/>
    <col min="6151" max="6152" width="10.28515625" style="57" customWidth="1"/>
    <col min="6153" max="6153" width="15.7109375" style="57" customWidth="1"/>
    <col min="6154" max="6399" width="9.140625" style="57"/>
    <col min="6400" max="6400" width="4.28515625" style="57" customWidth="1"/>
    <col min="6401" max="6401" width="9.28515625" style="57" customWidth="1"/>
    <col min="6402" max="6402" width="36.7109375" style="57" customWidth="1"/>
    <col min="6403" max="6404" width="6.7109375" style="57" customWidth="1"/>
    <col min="6405" max="6406" width="8.28515625" style="57" customWidth="1"/>
    <col min="6407" max="6408" width="10.28515625" style="57" customWidth="1"/>
    <col min="6409" max="6409" width="15.7109375" style="57" customWidth="1"/>
    <col min="6410" max="6655" width="9.140625" style="57"/>
    <col min="6656" max="6656" width="4.28515625" style="57" customWidth="1"/>
    <col min="6657" max="6657" width="9.28515625" style="57" customWidth="1"/>
    <col min="6658" max="6658" width="36.7109375" style="57" customWidth="1"/>
    <col min="6659" max="6660" width="6.7109375" style="57" customWidth="1"/>
    <col min="6661" max="6662" width="8.28515625" style="57" customWidth="1"/>
    <col min="6663" max="6664" width="10.28515625" style="57" customWidth="1"/>
    <col min="6665" max="6665" width="15.7109375" style="57" customWidth="1"/>
    <col min="6666" max="6911" width="9.140625" style="57"/>
    <col min="6912" max="6912" width="4.28515625" style="57" customWidth="1"/>
    <col min="6913" max="6913" width="9.28515625" style="57" customWidth="1"/>
    <col min="6914" max="6914" width="36.7109375" style="57" customWidth="1"/>
    <col min="6915" max="6916" width="6.7109375" style="57" customWidth="1"/>
    <col min="6917" max="6918" width="8.28515625" style="57" customWidth="1"/>
    <col min="6919" max="6920" width="10.28515625" style="57" customWidth="1"/>
    <col min="6921" max="6921" width="15.7109375" style="57" customWidth="1"/>
    <col min="6922" max="7167" width="9.140625" style="57"/>
    <col min="7168" max="7168" width="4.28515625" style="57" customWidth="1"/>
    <col min="7169" max="7169" width="9.28515625" style="57" customWidth="1"/>
    <col min="7170" max="7170" width="36.7109375" style="57" customWidth="1"/>
    <col min="7171" max="7172" width="6.7109375" style="57" customWidth="1"/>
    <col min="7173" max="7174" width="8.28515625" style="57" customWidth="1"/>
    <col min="7175" max="7176" width="10.28515625" style="57" customWidth="1"/>
    <col min="7177" max="7177" width="15.7109375" style="57" customWidth="1"/>
    <col min="7178" max="7423" width="9.140625" style="57"/>
    <col min="7424" max="7424" width="4.28515625" style="57" customWidth="1"/>
    <col min="7425" max="7425" width="9.28515625" style="57" customWidth="1"/>
    <col min="7426" max="7426" width="36.7109375" style="57" customWidth="1"/>
    <col min="7427" max="7428" width="6.7109375" style="57" customWidth="1"/>
    <col min="7429" max="7430" width="8.28515625" style="57" customWidth="1"/>
    <col min="7431" max="7432" width="10.28515625" style="57" customWidth="1"/>
    <col min="7433" max="7433" width="15.7109375" style="57" customWidth="1"/>
    <col min="7434" max="7679" width="9.140625" style="57"/>
    <col min="7680" max="7680" width="4.28515625" style="57" customWidth="1"/>
    <col min="7681" max="7681" width="9.28515625" style="57" customWidth="1"/>
    <col min="7682" max="7682" width="36.7109375" style="57" customWidth="1"/>
    <col min="7683" max="7684" width="6.7109375" style="57" customWidth="1"/>
    <col min="7685" max="7686" width="8.28515625" style="57" customWidth="1"/>
    <col min="7687" max="7688" width="10.28515625" style="57" customWidth="1"/>
    <col min="7689" max="7689" width="15.7109375" style="57" customWidth="1"/>
    <col min="7690" max="7935" width="9.140625" style="57"/>
    <col min="7936" max="7936" width="4.28515625" style="57" customWidth="1"/>
    <col min="7937" max="7937" width="9.28515625" style="57" customWidth="1"/>
    <col min="7938" max="7938" width="36.7109375" style="57" customWidth="1"/>
    <col min="7939" max="7940" width="6.7109375" style="57" customWidth="1"/>
    <col min="7941" max="7942" width="8.28515625" style="57" customWidth="1"/>
    <col min="7943" max="7944" width="10.28515625" style="57" customWidth="1"/>
    <col min="7945" max="7945" width="15.7109375" style="57" customWidth="1"/>
    <col min="7946" max="8191" width="9.140625" style="57"/>
    <col min="8192" max="8192" width="4.28515625" style="57" customWidth="1"/>
    <col min="8193" max="8193" width="9.28515625" style="57" customWidth="1"/>
    <col min="8194" max="8194" width="36.7109375" style="57" customWidth="1"/>
    <col min="8195" max="8196" width="6.7109375" style="57" customWidth="1"/>
    <col min="8197" max="8198" width="8.28515625" style="57" customWidth="1"/>
    <col min="8199" max="8200" width="10.28515625" style="57" customWidth="1"/>
    <col min="8201" max="8201" width="15.7109375" style="57" customWidth="1"/>
    <col min="8202" max="8447" width="9.140625" style="57"/>
    <col min="8448" max="8448" width="4.28515625" style="57" customWidth="1"/>
    <col min="8449" max="8449" width="9.28515625" style="57" customWidth="1"/>
    <col min="8450" max="8450" width="36.7109375" style="57" customWidth="1"/>
    <col min="8451" max="8452" width="6.7109375" style="57" customWidth="1"/>
    <col min="8453" max="8454" width="8.28515625" style="57" customWidth="1"/>
    <col min="8455" max="8456" width="10.28515625" style="57" customWidth="1"/>
    <col min="8457" max="8457" width="15.7109375" style="57" customWidth="1"/>
    <col min="8458" max="8703" width="9.140625" style="57"/>
    <col min="8704" max="8704" width="4.28515625" style="57" customWidth="1"/>
    <col min="8705" max="8705" width="9.28515625" style="57" customWidth="1"/>
    <col min="8706" max="8706" width="36.7109375" style="57" customWidth="1"/>
    <col min="8707" max="8708" width="6.7109375" style="57" customWidth="1"/>
    <col min="8709" max="8710" width="8.28515625" style="57" customWidth="1"/>
    <col min="8711" max="8712" width="10.28515625" style="57" customWidth="1"/>
    <col min="8713" max="8713" width="15.7109375" style="57" customWidth="1"/>
    <col min="8714" max="8959" width="9.140625" style="57"/>
    <col min="8960" max="8960" width="4.28515625" style="57" customWidth="1"/>
    <col min="8961" max="8961" width="9.28515625" style="57" customWidth="1"/>
    <col min="8962" max="8962" width="36.7109375" style="57" customWidth="1"/>
    <col min="8963" max="8964" width="6.7109375" style="57" customWidth="1"/>
    <col min="8965" max="8966" width="8.28515625" style="57" customWidth="1"/>
    <col min="8967" max="8968" width="10.28515625" style="57" customWidth="1"/>
    <col min="8969" max="8969" width="15.7109375" style="57" customWidth="1"/>
    <col min="8970" max="9215" width="9.140625" style="57"/>
    <col min="9216" max="9216" width="4.28515625" style="57" customWidth="1"/>
    <col min="9217" max="9217" width="9.28515625" style="57" customWidth="1"/>
    <col min="9218" max="9218" width="36.7109375" style="57" customWidth="1"/>
    <col min="9219" max="9220" width="6.7109375" style="57" customWidth="1"/>
    <col min="9221" max="9222" width="8.28515625" style="57" customWidth="1"/>
    <col min="9223" max="9224" width="10.28515625" style="57" customWidth="1"/>
    <col min="9225" max="9225" width="15.7109375" style="57" customWidth="1"/>
    <col min="9226" max="9471" width="9.140625" style="57"/>
    <col min="9472" max="9472" width="4.28515625" style="57" customWidth="1"/>
    <col min="9473" max="9473" width="9.28515625" style="57" customWidth="1"/>
    <col min="9474" max="9474" width="36.7109375" style="57" customWidth="1"/>
    <col min="9475" max="9476" width="6.7109375" style="57" customWidth="1"/>
    <col min="9477" max="9478" width="8.28515625" style="57" customWidth="1"/>
    <col min="9479" max="9480" width="10.28515625" style="57" customWidth="1"/>
    <col min="9481" max="9481" width="15.7109375" style="57" customWidth="1"/>
    <col min="9482" max="9727" width="9.140625" style="57"/>
    <col min="9728" max="9728" width="4.28515625" style="57" customWidth="1"/>
    <col min="9729" max="9729" width="9.28515625" style="57" customWidth="1"/>
    <col min="9730" max="9730" width="36.7109375" style="57" customWidth="1"/>
    <col min="9731" max="9732" width="6.7109375" style="57" customWidth="1"/>
    <col min="9733" max="9734" width="8.28515625" style="57" customWidth="1"/>
    <col min="9735" max="9736" width="10.28515625" style="57" customWidth="1"/>
    <col min="9737" max="9737" width="15.7109375" style="57" customWidth="1"/>
    <col min="9738" max="9983" width="9.140625" style="57"/>
    <col min="9984" max="9984" width="4.28515625" style="57" customWidth="1"/>
    <col min="9985" max="9985" width="9.28515625" style="57" customWidth="1"/>
    <col min="9986" max="9986" width="36.7109375" style="57" customWidth="1"/>
    <col min="9987" max="9988" width="6.7109375" style="57" customWidth="1"/>
    <col min="9989" max="9990" width="8.28515625" style="57" customWidth="1"/>
    <col min="9991" max="9992" width="10.28515625" style="57" customWidth="1"/>
    <col min="9993" max="9993" width="15.7109375" style="57" customWidth="1"/>
    <col min="9994" max="10239" width="9.140625" style="57"/>
    <col min="10240" max="10240" width="4.28515625" style="57" customWidth="1"/>
    <col min="10241" max="10241" width="9.28515625" style="57" customWidth="1"/>
    <col min="10242" max="10242" width="36.7109375" style="57" customWidth="1"/>
    <col min="10243" max="10244" width="6.7109375" style="57" customWidth="1"/>
    <col min="10245" max="10246" width="8.28515625" style="57" customWidth="1"/>
    <col min="10247" max="10248" width="10.28515625" style="57" customWidth="1"/>
    <col min="10249" max="10249" width="15.7109375" style="57" customWidth="1"/>
    <col min="10250" max="10495" width="9.140625" style="57"/>
    <col min="10496" max="10496" width="4.28515625" style="57" customWidth="1"/>
    <col min="10497" max="10497" width="9.28515625" style="57" customWidth="1"/>
    <col min="10498" max="10498" width="36.7109375" style="57" customWidth="1"/>
    <col min="10499" max="10500" width="6.7109375" style="57" customWidth="1"/>
    <col min="10501" max="10502" width="8.28515625" style="57" customWidth="1"/>
    <col min="10503" max="10504" width="10.28515625" style="57" customWidth="1"/>
    <col min="10505" max="10505" width="15.7109375" style="57" customWidth="1"/>
    <col min="10506" max="10751" width="9.140625" style="57"/>
    <col min="10752" max="10752" width="4.28515625" style="57" customWidth="1"/>
    <col min="10753" max="10753" width="9.28515625" style="57" customWidth="1"/>
    <col min="10754" max="10754" width="36.7109375" style="57" customWidth="1"/>
    <col min="10755" max="10756" width="6.7109375" style="57" customWidth="1"/>
    <col min="10757" max="10758" width="8.28515625" style="57" customWidth="1"/>
    <col min="10759" max="10760" width="10.28515625" style="57" customWidth="1"/>
    <col min="10761" max="10761" width="15.7109375" style="57" customWidth="1"/>
    <col min="10762" max="11007" width="9.140625" style="57"/>
    <col min="11008" max="11008" width="4.28515625" style="57" customWidth="1"/>
    <col min="11009" max="11009" width="9.28515625" style="57" customWidth="1"/>
    <col min="11010" max="11010" width="36.7109375" style="57" customWidth="1"/>
    <col min="11011" max="11012" width="6.7109375" style="57" customWidth="1"/>
    <col min="11013" max="11014" width="8.28515625" style="57" customWidth="1"/>
    <col min="11015" max="11016" width="10.28515625" style="57" customWidth="1"/>
    <col min="11017" max="11017" width="15.7109375" style="57" customWidth="1"/>
    <col min="11018" max="11263" width="9.140625" style="57"/>
    <col min="11264" max="11264" width="4.28515625" style="57" customWidth="1"/>
    <col min="11265" max="11265" width="9.28515625" style="57" customWidth="1"/>
    <col min="11266" max="11266" width="36.7109375" style="57" customWidth="1"/>
    <col min="11267" max="11268" width="6.7109375" style="57" customWidth="1"/>
    <col min="11269" max="11270" width="8.28515625" style="57" customWidth="1"/>
    <col min="11271" max="11272" width="10.28515625" style="57" customWidth="1"/>
    <col min="11273" max="11273" width="15.7109375" style="57" customWidth="1"/>
    <col min="11274" max="11519" width="9.140625" style="57"/>
    <col min="11520" max="11520" width="4.28515625" style="57" customWidth="1"/>
    <col min="11521" max="11521" width="9.28515625" style="57" customWidth="1"/>
    <col min="11522" max="11522" width="36.7109375" style="57" customWidth="1"/>
    <col min="11523" max="11524" width="6.7109375" style="57" customWidth="1"/>
    <col min="11525" max="11526" width="8.28515625" style="57" customWidth="1"/>
    <col min="11527" max="11528" width="10.28515625" style="57" customWidth="1"/>
    <col min="11529" max="11529" width="15.7109375" style="57" customWidth="1"/>
    <col min="11530" max="11775" width="9.140625" style="57"/>
    <col min="11776" max="11776" width="4.28515625" style="57" customWidth="1"/>
    <col min="11777" max="11777" width="9.28515625" style="57" customWidth="1"/>
    <col min="11778" max="11778" width="36.7109375" style="57" customWidth="1"/>
    <col min="11779" max="11780" width="6.7109375" style="57" customWidth="1"/>
    <col min="11781" max="11782" width="8.28515625" style="57" customWidth="1"/>
    <col min="11783" max="11784" width="10.28515625" style="57" customWidth="1"/>
    <col min="11785" max="11785" width="15.7109375" style="57" customWidth="1"/>
    <col min="11786" max="12031" width="9.140625" style="57"/>
    <col min="12032" max="12032" width="4.28515625" style="57" customWidth="1"/>
    <col min="12033" max="12033" width="9.28515625" style="57" customWidth="1"/>
    <col min="12034" max="12034" width="36.7109375" style="57" customWidth="1"/>
    <col min="12035" max="12036" width="6.7109375" style="57" customWidth="1"/>
    <col min="12037" max="12038" width="8.28515625" style="57" customWidth="1"/>
    <col min="12039" max="12040" width="10.28515625" style="57" customWidth="1"/>
    <col min="12041" max="12041" width="15.7109375" style="57" customWidth="1"/>
    <col min="12042" max="12287" width="9.140625" style="57"/>
    <col min="12288" max="12288" width="4.28515625" style="57" customWidth="1"/>
    <col min="12289" max="12289" width="9.28515625" style="57" customWidth="1"/>
    <col min="12290" max="12290" width="36.7109375" style="57" customWidth="1"/>
    <col min="12291" max="12292" width="6.7109375" style="57" customWidth="1"/>
    <col min="12293" max="12294" width="8.28515625" style="57" customWidth="1"/>
    <col min="12295" max="12296" width="10.28515625" style="57" customWidth="1"/>
    <col min="12297" max="12297" width="15.7109375" style="57" customWidth="1"/>
    <col min="12298" max="12543" width="9.140625" style="57"/>
    <col min="12544" max="12544" width="4.28515625" style="57" customWidth="1"/>
    <col min="12545" max="12545" width="9.28515625" style="57" customWidth="1"/>
    <col min="12546" max="12546" width="36.7109375" style="57" customWidth="1"/>
    <col min="12547" max="12548" width="6.7109375" style="57" customWidth="1"/>
    <col min="12549" max="12550" width="8.28515625" style="57" customWidth="1"/>
    <col min="12551" max="12552" width="10.28515625" style="57" customWidth="1"/>
    <col min="12553" max="12553" width="15.7109375" style="57" customWidth="1"/>
    <col min="12554" max="12799" width="9.140625" style="57"/>
    <col min="12800" max="12800" width="4.28515625" style="57" customWidth="1"/>
    <col min="12801" max="12801" width="9.28515625" style="57" customWidth="1"/>
    <col min="12802" max="12802" width="36.7109375" style="57" customWidth="1"/>
    <col min="12803" max="12804" width="6.7109375" style="57" customWidth="1"/>
    <col min="12805" max="12806" width="8.28515625" style="57" customWidth="1"/>
    <col min="12807" max="12808" width="10.28515625" style="57" customWidth="1"/>
    <col min="12809" max="12809" width="15.7109375" style="57" customWidth="1"/>
    <col min="12810" max="13055" width="9.140625" style="57"/>
    <col min="13056" max="13056" width="4.28515625" style="57" customWidth="1"/>
    <col min="13057" max="13057" width="9.28515625" style="57" customWidth="1"/>
    <col min="13058" max="13058" width="36.7109375" style="57" customWidth="1"/>
    <col min="13059" max="13060" width="6.7109375" style="57" customWidth="1"/>
    <col min="13061" max="13062" width="8.28515625" style="57" customWidth="1"/>
    <col min="13063" max="13064" width="10.28515625" style="57" customWidth="1"/>
    <col min="13065" max="13065" width="15.7109375" style="57" customWidth="1"/>
    <col min="13066" max="13311" width="9.140625" style="57"/>
    <col min="13312" max="13312" width="4.28515625" style="57" customWidth="1"/>
    <col min="13313" max="13313" width="9.28515625" style="57" customWidth="1"/>
    <col min="13314" max="13314" width="36.7109375" style="57" customWidth="1"/>
    <col min="13315" max="13316" width="6.7109375" style="57" customWidth="1"/>
    <col min="13317" max="13318" width="8.28515625" style="57" customWidth="1"/>
    <col min="13319" max="13320" width="10.28515625" style="57" customWidth="1"/>
    <col min="13321" max="13321" width="15.7109375" style="57" customWidth="1"/>
    <col min="13322" max="13567" width="9.140625" style="57"/>
    <col min="13568" max="13568" width="4.28515625" style="57" customWidth="1"/>
    <col min="13569" max="13569" width="9.28515625" style="57" customWidth="1"/>
    <col min="13570" max="13570" width="36.7109375" style="57" customWidth="1"/>
    <col min="13571" max="13572" width="6.7109375" style="57" customWidth="1"/>
    <col min="13573" max="13574" width="8.28515625" style="57" customWidth="1"/>
    <col min="13575" max="13576" width="10.28515625" style="57" customWidth="1"/>
    <col min="13577" max="13577" width="15.7109375" style="57" customWidth="1"/>
    <col min="13578" max="13823" width="9.140625" style="57"/>
    <col min="13824" max="13824" width="4.28515625" style="57" customWidth="1"/>
    <col min="13825" max="13825" width="9.28515625" style="57" customWidth="1"/>
    <col min="13826" max="13826" width="36.7109375" style="57" customWidth="1"/>
    <col min="13827" max="13828" width="6.7109375" style="57" customWidth="1"/>
    <col min="13829" max="13830" width="8.28515625" style="57" customWidth="1"/>
    <col min="13831" max="13832" width="10.28515625" style="57" customWidth="1"/>
    <col min="13833" max="13833" width="15.7109375" style="57" customWidth="1"/>
    <col min="13834" max="14079" width="9.140625" style="57"/>
    <col min="14080" max="14080" width="4.28515625" style="57" customWidth="1"/>
    <col min="14081" max="14081" width="9.28515625" style="57" customWidth="1"/>
    <col min="14082" max="14082" width="36.7109375" style="57" customWidth="1"/>
    <col min="14083" max="14084" width="6.7109375" style="57" customWidth="1"/>
    <col min="14085" max="14086" width="8.28515625" style="57" customWidth="1"/>
    <col min="14087" max="14088" width="10.28515625" style="57" customWidth="1"/>
    <col min="14089" max="14089" width="15.7109375" style="57" customWidth="1"/>
    <col min="14090" max="14335" width="9.140625" style="57"/>
    <col min="14336" max="14336" width="4.28515625" style="57" customWidth="1"/>
    <col min="14337" max="14337" width="9.28515625" style="57" customWidth="1"/>
    <col min="14338" max="14338" width="36.7109375" style="57" customWidth="1"/>
    <col min="14339" max="14340" width="6.7109375" style="57" customWidth="1"/>
    <col min="14341" max="14342" width="8.28515625" style="57" customWidth="1"/>
    <col min="14343" max="14344" width="10.28515625" style="57" customWidth="1"/>
    <col min="14345" max="14345" width="15.7109375" style="57" customWidth="1"/>
    <col min="14346" max="14591" width="9.140625" style="57"/>
    <col min="14592" max="14592" width="4.28515625" style="57" customWidth="1"/>
    <col min="14593" max="14593" width="9.28515625" style="57" customWidth="1"/>
    <col min="14594" max="14594" width="36.7109375" style="57" customWidth="1"/>
    <col min="14595" max="14596" width="6.7109375" style="57" customWidth="1"/>
    <col min="14597" max="14598" width="8.28515625" style="57" customWidth="1"/>
    <col min="14599" max="14600" width="10.28515625" style="57" customWidth="1"/>
    <col min="14601" max="14601" width="15.7109375" style="57" customWidth="1"/>
    <col min="14602" max="14847" width="9.140625" style="57"/>
    <col min="14848" max="14848" width="4.28515625" style="57" customWidth="1"/>
    <col min="14849" max="14849" width="9.28515625" style="57" customWidth="1"/>
    <col min="14850" max="14850" width="36.7109375" style="57" customWidth="1"/>
    <col min="14851" max="14852" width="6.7109375" style="57" customWidth="1"/>
    <col min="14853" max="14854" width="8.28515625" style="57" customWidth="1"/>
    <col min="14855" max="14856" width="10.28515625" style="57" customWidth="1"/>
    <col min="14857" max="14857" width="15.7109375" style="57" customWidth="1"/>
    <col min="14858" max="15103" width="9.140625" style="57"/>
    <col min="15104" max="15104" width="4.28515625" style="57" customWidth="1"/>
    <col min="15105" max="15105" width="9.28515625" style="57" customWidth="1"/>
    <col min="15106" max="15106" width="36.7109375" style="57" customWidth="1"/>
    <col min="15107" max="15108" width="6.7109375" style="57" customWidth="1"/>
    <col min="15109" max="15110" width="8.28515625" style="57" customWidth="1"/>
    <col min="15111" max="15112" width="10.28515625" style="57" customWidth="1"/>
    <col min="15113" max="15113" width="15.7109375" style="57" customWidth="1"/>
    <col min="15114" max="15359" width="9.140625" style="57"/>
    <col min="15360" max="15360" width="4.28515625" style="57" customWidth="1"/>
    <col min="15361" max="15361" width="9.28515625" style="57" customWidth="1"/>
    <col min="15362" max="15362" width="36.7109375" style="57" customWidth="1"/>
    <col min="15363" max="15364" width="6.7109375" style="57" customWidth="1"/>
    <col min="15365" max="15366" width="8.28515625" style="57" customWidth="1"/>
    <col min="15367" max="15368" width="10.28515625" style="57" customWidth="1"/>
    <col min="15369" max="15369" width="15.7109375" style="57" customWidth="1"/>
    <col min="15370" max="15615" width="9.140625" style="57"/>
    <col min="15616" max="15616" width="4.28515625" style="57" customWidth="1"/>
    <col min="15617" max="15617" width="9.28515625" style="57" customWidth="1"/>
    <col min="15618" max="15618" width="36.7109375" style="57" customWidth="1"/>
    <col min="15619" max="15620" width="6.7109375" style="57" customWidth="1"/>
    <col min="15621" max="15622" width="8.28515625" style="57" customWidth="1"/>
    <col min="15623" max="15624" width="10.28515625" style="57" customWidth="1"/>
    <col min="15625" max="15625" width="15.7109375" style="57" customWidth="1"/>
    <col min="15626" max="15871" width="9.140625" style="57"/>
    <col min="15872" max="15872" width="4.28515625" style="57" customWidth="1"/>
    <col min="15873" max="15873" width="9.28515625" style="57" customWidth="1"/>
    <col min="15874" max="15874" width="36.7109375" style="57" customWidth="1"/>
    <col min="15875" max="15876" width="6.7109375" style="57" customWidth="1"/>
    <col min="15877" max="15878" width="8.28515625" style="57" customWidth="1"/>
    <col min="15879" max="15880" width="10.28515625" style="57" customWidth="1"/>
    <col min="15881" max="15881" width="15.7109375" style="57" customWidth="1"/>
    <col min="15882" max="16127" width="9.140625" style="57"/>
    <col min="16128" max="16128" width="4.28515625" style="57" customWidth="1"/>
    <col min="16129" max="16129" width="9.28515625" style="57" customWidth="1"/>
    <col min="16130" max="16130" width="36.7109375" style="57" customWidth="1"/>
    <col min="16131" max="16132" width="6.7109375" style="57" customWidth="1"/>
    <col min="16133" max="16134" width="8.28515625" style="57" customWidth="1"/>
    <col min="16135" max="16136" width="10.28515625" style="57" customWidth="1"/>
    <col min="16137" max="16137" width="15.7109375" style="57" customWidth="1"/>
    <col min="16138" max="16384" width="9.140625" style="57"/>
  </cols>
  <sheetData>
    <row r="1" spans="1:8" s="58" customFormat="1" ht="31.5">
      <c r="A1" s="34" t="s">
        <v>265</v>
      </c>
      <c r="B1" s="55" t="s">
        <v>266</v>
      </c>
      <c r="C1" s="56" t="s">
        <v>267</v>
      </c>
      <c r="D1" s="55" t="s">
        <v>268</v>
      </c>
      <c r="E1" s="56" t="s">
        <v>269</v>
      </c>
      <c r="F1" s="56" t="s">
        <v>270</v>
      </c>
      <c r="G1" s="56" t="s">
        <v>271</v>
      </c>
      <c r="H1" s="56" t="s">
        <v>272</v>
      </c>
    </row>
    <row r="2" spans="1:8" ht="47.25">
      <c r="A2" s="16">
        <v>1</v>
      </c>
      <c r="B2" s="65" t="s">
        <v>924</v>
      </c>
      <c r="C2" s="59">
        <v>1</v>
      </c>
      <c r="D2" s="57" t="s">
        <v>32</v>
      </c>
      <c r="G2" s="59">
        <f>ROUND(C2*E2, 0)</f>
        <v>0</v>
      </c>
      <c r="H2" s="59">
        <f>ROUND(C2*F2, 0)</f>
        <v>0</v>
      </c>
    </row>
    <row r="4" spans="1:8" ht="47.25">
      <c r="A4" s="16">
        <v>2</v>
      </c>
      <c r="B4" s="65" t="s">
        <v>925</v>
      </c>
      <c r="C4" s="59">
        <v>1</v>
      </c>
      <c r="D4" s="57" t="s">
        <v>32</v>
      </c>
      <c r="G4" s="59">
        <f>ROUND(C4*E4, 0)</f>
        <v>0</v>
      </c>
      <c r="H4" s="59">
        <f>ROUND(C4*F4, 0)</f>
        <v>0</v>
      </c>
    </row>
    <row r="6" spans="1:8" s="60" customFormat="1">
      <c r="A6" s="34"/>
      <c r="B6" s="55" t="s">
        <v>275</v>
      </c>
      <c r="C6" s="56"/>
      <c r="D6" s="55"/>
      <c r="E6" s="56"/>
      <c r="F6" s="56"/>
      <c r="G6" s="56">
        <f>ROUND(SUM(G2:G5),0)</f>
        <v>0</v>
      </c>
      <c r="H6" s="56">
        <f>ROUND(SUM(H2:H5),0)</f>
        <v>0</v>
      </c>
    </row>
  </sheetData>
  <pageMargins left="0.2361111111111111" right="0.2361111111111111" top="0.69444444444444442" bottom="0.69444444444444442" header="0.41666666666666669" footer="0.41666666666666669"/>
  <pageSetup paperSize="9" scale="78" orientation="portrait" useFirstPageNumber="1" r:id="rId1"/>
  <headerFooter>
    <oddHeader>&amp;L&amp;"Times New Roman CE,bold"&amp;10 Költségtérítések</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view="pageBreakPreview" zoomScale="60" zoomScaleNormal="100" workbookViewId="0">
      <selection activeCell="E2" sqref="E2:F4"/>
    </sheetView>
  </sheetViews>
  <sheetFormatPr defaultRowHeight="15.75"/>
  <cols>
    <col min="1" max="1" width="4.28515625" style="16" customWidth="1"/>
    <col min="2" max="2" width="36.7109375" style="57" customWidth="1"/>
    <col min="3" max="3" width="6.7109375" style="59" customWidth="1"/>
    <col min="4" max="4" width="6.7109375" style="57" customWidth="1"/>
    <col min="5" max="8" width="15.7109375" style="59" customWidth="1"/>
    <col min="9" max="9" width="15.7109375" style="57" customWidth="1"/>
    <col min="10" max="255" width="9.140625" style="57"/>
    <col min="256" max="256" width="4.28515625" style="57" customWidth="1"/>
    <col min="257" max="257" width="9.28515625" style="57" customWidth="1"/>
    <col min="258" max="258" width="36.7109375" style="57" customWidth="1"/>
    <col min="259" max="260" width="6.7109375" style="57" customWidth="1"/>
    <col min="261" max="262" width="8.28515625" style="57" customWidth="1"/>
    <col min="263" max="264" width="10.28515625" style="57" customWidth="1"/>
    <col min="265" max="265" width="15.7109375" style="57" customWidth="1"/>
    <col min="266" max="511" width="9.140625" style="57"/>
    <col min="512" max="512" width="4.28515625" style="57" customWidth="1"/>
    <col min="513" max="513" width="9.28515625" style="57" customWidth="1"/>
    <col min="514" max="514" width="36.7109375" style="57" customWidth="1"/>
    <col min="515" max="516" width="6.7109375" style="57" customWidth="1"/>
    <col min="517" max="518" width="8.28515625" style="57" customWidth="1"/>
    <col min="519" max="520" width="10.28515625" style="57" customWidth="1"/>
    <col min="521" max="521" width="15.7109375" style="57" customWidth="1"/>
    <col min="522" max="767" width="9.140625" style="57"/>
    <col min="768" max="768" width="4.28515625" style="57" customWidth="1"/>
    <col min="769" max="769" width="9.28515625" style="57" customWidth="1"/>
    <col min="770" max="770" width="36.7109375" style="57" customWidth="1"/>
    <col min="771" max="772" width="6.7109375" style="57" customWidth="1"/>
    <col min="773" max="774" width="8.28515625" style="57" customWidth="1"/>
    <col min="775" max="776" width="10.28515625" style="57" customWidth="1"/>
    <col min="777" max="777" width="15.7109375" style="57" customWidth="1"/>
    <col min="778" max="1023" width="9.140625" style="57"/>
    <col min="1024" max="1024" width="4.28515625" style="57" customWidth="1"/>
    <col min="1025" max="1025" width="9.28515625" style="57" customWidth="1"/>
    <col min="1026" max="1026" width="36.7109375" style="57" customWidth="1"/>
    <col min="1027" max="1028" width="6.7109375" style="57" customWidth="1"/>
    <col min="1029" max="1030" width="8.28515625" style="57" customWidth="1"/>
    <col min="1031" max="1032" width="10.28515625" style="57" customWidth="1"/>
    <col min="1033" max="1033" width="15.7109375" style="57" customWidth="1"/>
    <col min="1034" max="1279" width="9.140625" style="57"/>
    <col min="1280" max="1280" width="4.28515625" style="57" customWidth="1"/>
    <col min="1281" max="1281" width="9.28515625" style="57" customWidth="1"/>
    <col min="1282" max="1282" width="36.7109375" style="57" customWidth="1"/>
    <col min="1283" max="1284" width="6.7109375" style="57" customWidth="1"/>
    <col min="1285" max="1286" width="8.28515625" style="57" customWidth="1"/>
    <col min="1287" max="1288" width="10.28515625" style="57" customWidth="1"/>
    <col min="1289" max="1289" width="15.7109375" style="57" customWidth="1"/>
    <col min="1290" max="1535" width="9.140625" style="57"/>
    <col min="1536" max="1536" width="4.28515625" style="57" customWidth="1"/>
    <col min="1537" max="1537" width="9.28515625" style="57" customWidth="1"/>
    <col min="1538" max="1538" width="36.7109375" style="57" customWidth="1"/>
    <col min="1539" max="1540" width="6.7109375" style="57" customWidth="1"/>
    <col min="1541" max="1542" width="8.28515625" style="57" customWidth="1"/>
    <col min="1543" max="1544" width="10.28515625" style="57" customWidth="1"/>
    <col min="1545" max="1545" width="15.7109375" style="57" customWidth="1"/>
    <col min="1546" max="1791" width="9.140625" style="57"/>
    <col min="1792" max="1792" width="4.28515625" style="57" customWidth="1"/>
    <col min="1793" max="1793" width="9.28515625" style="57" customWidth="1"/>
    <col min="1794" max="1794" width="36.7109375" style="57" customWidth="1"/>
    <col min="1795" max="1796" width="6.7109375" style="57" customWidth="1"/>
    <col min="1797" max="1798" width="8.28515625" style="57" customWidth="1"/>
    <col min="1799" max="1800" width="10.28515625" style="57" customWidth="1"/>
    <col min="1801" max="1801" width="15.7109375" style="57" customWidth="1"/>
    <col min="1802" max="2047" width="9.140625" style="57"/>
    <col min="2048" max="2048" width="4.28515625" style="57" customWidth="1"/>
    <col min="2049" max="2049" width="9.28515625" style="57" customWidth="1"/>
    <col min="2050" max="2050" width="36.7109375" style="57" customWidth="1"/>
    <col min="2051" max="2052" width="6.7109375" style="57" customWidth="1"/>
    <col min="2053" max="2054" width="8.28515625" style="57" customWidth="1"/>
    <col min="2055" max="2056" width="10.28515625" style="57" customWidth="1"/>
    <col min="2057" max="2057" width="15.7109375" style="57" customWidth="1"/>
    <col min="2058" max="2303" width="9.140625" style="57"/>
    <col min="2304" max="2304" width="4.28515625" style="57" customWidth="1"/>
    <col min="2305" max="2305" width="9.28515625" style="57" customWidth="1"/>
    <col min="2306" max="2306" width="36.7109375" style="57" customWidth="1"/>
    <col min="2307" max="2308" width="6.7109375" style="57" customWidth="1"/>
    <col min="2309" max="2310" width="8.28515625" style="57" customWidth="1"/>
    <col min="2311" max="2312" width="10.28515625" style="57" customWidth="1"/>
    <col min="2313" max="2313" width="15.7109375" style="57" customWidth="1"/>
    <col min="2314" max="2559" width="9.140625" style="57"/>
    <col min="2560" max="2560" width="4.28515625" style="57" customWidth="1"/>
    <col min="2561" max="2561" width="9.28515625" style="57" customWidth="1"/>
    <col min="2562" max="2562" width="36.7109375" style="57" customWidth="1"/>
    <col min="2563" max="2564" width="6.7109375" style="57" customWidth="1"/>
    <col min="2565" max="2566" width="8.28515625" style="57" customWidth="1"/>
    <col min="2567" max="2568" width="10.28515625" style="57" customWidth="1"/>
    <col min="2569" max="2569" width="15.7109375" style="57" customWidth="1"/>
    <col min="2570" max="2815" width="9.140625" style="57"/>
    <col min="2816" max="2816" width="4.28515625" style="57" customWidth="1"/>
    <col min="2817" max="2817" width="9.28515625" style="57" customWidth="1"/>
    <col min="2818" max="2818" width="36.7109375" style="57" customWidth="1"/>
    <col min="2819" max="2820" width="6.7109375" style="57" customWidth="1"/>
    <col min="2821" max="2822" width="8.28515625" style="57" customWidth="1"/>
    <col min="2823" max="2824" width="10.28515625" style="57" customWidth="1"/>
    <col min="2825" max="2825" width="15.7109375" style="57" customWidth="1"/>
    <col min="2826" max="3071" width="9.140625" style="57"/>
    <col min="3072" max="3072" width="4.28515625" style="57" customWidth="1"/>
    <col min="3073" max="3073" width="9.28515625" style="57" customWidth="1"/>
    <col min="3074" max="3074" width="36.7109375" style="57" customWidth="1"/>
    <col min="3075" max="3076" width="6.7109375" style="57" customWidth="1"/>
    <col min="3077" max="3078" width="8.28515625" style="57" customWidth="1"/>
    <col min="3079" max="3080" width="10.28515625" style="57" customWidth="1"/>
    <col min="3081" max="3081" width="15.7109375" style="57" customWidth="1"/>
    <col min="3082" max="3327" width="9.140625" style="57"/>
    <col min="3328" max="3328" width="4.28515625" style="57" customWidth="1"/>
    <col min="3329" max="3329" width="9.28515625" style="57" customWidth="1"/>
    <col min="3330" max="3330" width="36.7109375" style="57" customWidth="1"/>
    <col min="3331" max="3332" width="6.7109375" style="57" customWidth="1"/>
    <col min="3333" max="3334" width="8.28515625" style="57" customWidth="1"/>
    <col min="3335" max="3336" width="10.28515625" style="57" customWidth="1"/>
    <col min="3337" max="3337" width="15.7109375" style="57" customWidth="1"/>
    <col min="3338" max="3583" width="9.140625" style="57"/>
    <col min="3584" max="3584" width="4.28515625" style="57" customWidth="1"/>
    <col min="3585" max="3585" width="9.28515625" style="57" customWidth="1"/>
    <col min="3586" max="3586" width="36.7109375" style="57" customWidth="1"/>
    <col min="3587" max="3588" width="6.7109375" style="57" customWidth="1"/>
    <col min="3589" max="3590" width="8.28515625" style="57" customWidth="1"/>
    <col min="3591" max="3592" width="10.28515625" style="57" customWidth="1"/>
    <col min="3593" max="3593" width="15.7109375" style="57" customWidth="1"/>
    <col min="3594" max="3839" width="9.140625" style="57"/>
    <col min="3840" max="3840" width="4.28515625" style="57" customWidth="1"/>
    <col min="3841" max="3841" width="9.28515625" style="57" customWidth="1"/>
    <col min="3842" max="3842" width="36.7109375" style="57" customWidth="1"/>
    <col min="3843" max="3844" width="6.7109375" style="57" customWidth="1"/>
    <col min="3845" max="3846" width="8.28515625" style="57" customWidth="1"/>
    <col min="3847" max="3848" width="10.28515625" style="57" customWidth="1"/>
    <col min="3849" max="3849" width="15.7109375" style="57" customWidth="1"/>
    <col min="3850" max="4095" width="9.140625" style="57"/>
    <col min="4096" max="4096" width="4.28515625" style="57" customWidth="1"/>
    <col min="4097" max="4097" width="9.28515625" style="57" customWidth="1"/>
    <col min="4098" max="4098" width="36.7109375" style="57" customWidth="1"/>
    <col min="4099" max="4100" width="6.7109375" style="57" customWidth="1"/>
    <col min="4101" max="4102" width="8.28515625" style="57" customWidth="1"/>
    <col min="4103" max="4104" width="10.28515625" style="57" customWidth="1"/>
    <col min="4105" max="4105" width="15.7109375" style="57" customWidth="1"/>
    <col min="4106" max="4351" width="9.140625" style="57"/>
    <col min="4352" max="4352" width="4.28515625" style="57" customWidth="1"/>
    <col min="4353" max="4353" width="9.28515625" style="57" customWidth="1"/>
    <col min="4354" max="4354" width="36.7109375" style="57" customWidth="1"/>
    <col min="4355" max="4356" width="6.7109375" style="57" customWidth="1"/>
    <col min="4357" max="4358" width="8.28515625" style="57" customWidth="1"/>
    <col min="4359" max="4360" width="10.28515625" style="57" customWidth="1"/>
    <col min="4361" max="4361" width="15.7109375" style="57" customWidth="1"/>
    <col min="4362" max="4607" width="9.140625" style="57"/>
    <col min="4608" max="4608" width="4.28515625" style="57" customWidth="1"/>
    <col min="4609" max="4609" width="9.28515625" style="57" customWidth="1"/>
    <col min="4610" max="4610" width="36.7109375" style="57" customWidth="1"/>
    <col min="4611" max="4612" width="6.7109375" style="57" customWidth="1"/>
    <col min="4613" max="4614" width="8.28515625" style="57" customWidth="1"/>
    <col min="4615" max="4616" width="10.28515625" style="57" customWidth="1"/>
    <col min="4617" max="4617" width="15.7109375" style="57" customWidth="1"/>
    <col min="4618" max="4863" width="9.140625" style="57"/>
    <col min="4864" max="4864" width="4.28515625" style="57" customWidth="1"/>
    <col min="4865" max="4865" width="9.28515625" style="57" customWidth="1"/>
    <col min="4866" max="4866" width="36.7109375" style="57" customWidth="1"/>
    <col min="4867" max="4868" width="6.7109375" style="57" customWidth="1"/>
    <col min="4869" max="4870" width="8.28515625" style="57" customWidth="1"/>
    <col min="4871" max="4872" width="10.28515625" style="57" customWidth="1"/>
    <col min="4873" max="4873" width="15.7109375" style="57" customWidth="1"/>
    <col min="4874" max="5119" width="9.140625" style="57"/>
    <col min="5120" max="5120" width="4.28515625" style="57" customWidth="1"/>
    <col min="5121" max="5121" width="9.28515625" style="57" customWidth="1"/>
    <col min="5122" max="5122" width="36.7109375" style="57" customWidth="1"/>
    <col min="5123" max="5124" width="6.7109375" style="57" customWidth="1"/>
    <col min="5125" max="5126" width="8.28515625" style="57" customWidth="1"/>
    <col min="5127" max="5128" width="10.28515625" style="57" customWidth="1"/>
    <col min="5129" max="5129" width="15.7109375" style="57" customWidth="1"/>
    <col min="5130" max="5375" width="9.140625" style="57"/>
    <col min="5376" max="5376" width="4.28515625" style="57" customWidth="1"/>
    <col min="5377" max="5377" width="9.28515625" style="57" customWidth="1"/>
    <col min="5378" max="5378" width="36.7109375" style="57" customWidth="1"/>
    <col min="5379" max="5380" width="6.7109375" style="57" customWidth="1"/>
    <col min="5381" max="5382" width="8.28515625" style="57" customWidth="1"/>
    <col min="5383" max="5384" width="10.28515625" style="57" customWidth="1"/>
    <col min="5385" max="5385" width="15.7109375" style="57" customWidth="1"/>
    <col min="5386" max="5631" width="9.140625" style="57"/>
    <col min="5632" max="5632" width="4.28515625" style="57" customWidth="1"/>
    <col min="5633" max="5633" width="9.28515625" style="57" customWidth="1"/>
    <col min="5634" max="5634" width="36.7109375" style="57" customWidth="1"/>
    <col min="5635" max="5636" width="6.7109375" style="57" customWidth="1"/>
    <col min="5637" max="5638" width="8.28515625" style="57" customWidth="1"/>
    <col min="5639" max="5640" width="10.28515625" style="57" customWidth="1"/>
    <col min="5641" max="5641" width="15.7109375" style="57" customWidth="1"/>
    <col min="5642" max="5887" width="9.140625" style="57"/>
    <col min="5888" max="5888" width="4.28515625" style="57" customWidth="1"/>
    <col min="5889" max="5889" width="9.28515625" style="57" customWidth="1"/>
    <col min="5890" max="5890" width="36.7109375" style="57" customWidth="1"/>
    <col min="5891" max="5892" width="6.7109375" style="57" customWidth="1"/>
    <col min="5893" max="5894" width="8.28515625" style="57" customWidth="1"/>
    <col min="5895" max="5896" width="10.28515625" style="57" customWidth="1"/>
    <col min="5897" max="5897" width="15.7109375" style="57" customWidth="1"/>
    <col min="5898" max="6143" width="9.140625" style="57"/>
    <col min="6144" max="6144" width="4.28515625" style="57" customWidth="1"/>
    <col min="6145" max="6145" width="9.28515625" style="57" customWidth="1"/>
    <col min="6146" max="6146" width="36.7109375" style="57" customWidth="1"/>
    <col min="6147" max="6148" width="6.7109375" style="57" customWidth="1"/>
    <col min="6149" max="6150" width="8.28515625" style="57" customWidth="1"/>
    <col min="6151" max="6152" width="10.28515625" style="57" customWidth="1"/>
    <col min="6153" max="6153" width="15.7109375" style="57" customWidth="1"/>
    <col min="6154" max="6399" width="9.140625" style="57"/>
    <col min="6400" max="6400" width="4.28515625" style="57" customWidth="1"/>
    <col min="6401" max="6401" width="9.28515625" style="57" customWidth="1"/>
    <col min="6402" max="6402" width="36.7109375" style="57" customWidth="1"/>
    <col min="6403" max="6404" width="6.7109375" style="57" customWidth="1"/>
    <col min="6405" max="6406" width="8.28515625" style="57" customWidth="1"/>
    <col min="6407" max="6408" width="10.28515625" style="57" customWidth="1"/>
    <col min="6409" max="6409" width="15.7109375" style="57" customWidth="1"/>
    <col min="6410" max="6655" width="9.140625" style="57"/>
    <col min="6656" max="6656" width="4.28515625" style="57" customWidth="1"/>
    <col min="6657" max="6657" width="9.28515625" style="57" customWidth="1"/>
    <col min="6658" max="6658" width="36.7109375" style="57" customWidth="1"/>
    <col min="6659" max="6660" width="6.7109375" style="57" customWidth="1"/>
    <col min="6661" max="6662" width="8.28515625" style="57" customWidth="1"/>
    <col min="6663" max="6664" width="10.28515625" style="57" customWidth="1"/>
    <col min="6665" max="6665" width="15.7109375" style="57" customWidth="1"/>
    <col min="6666" max="6911" width="9.140625" style="57"/>
    <col min="6912" max="6912" width="4.28515625" style="57" customWidth="1"/>
    <col min="6913" max="6913" width="9.28515625" style="57" customWidth="1"/>
    <col min="6914" max="6914" width="36.7109375" style="57" customWidth="1"/>
    <col min="6915" max="6916" width="6.7109375" style="57" customWidth="1"/>
    <col min="6917" max="6918" width="8.28515625" style="57" customWidth="1"/>
    <col min="6919" max="6920" width="10.28515625" style="57" customWidth="1"/>
    <col min="6921" max="6921" width="15.7109375" style="57" customWidth="1"/>
    <col min="6922" max="7167" width="9.140625" style="57"/>
    <col min="7168" max="7168" width="4.28515625" style="57" customWidth="1"/>
    <col min="7169" max="7169" width="9.28515625" style="57" customWidth="1"/>
    <col min="7170" max="7170" width="36.7109375" style="57" customWidth="1"/>
    <col min="7171" max="7172" width="6.7109375" style="57" customWidth="1"/>
    <col min="7173" max="7174" width="8.28515625" style="57" customWidth="1"/>
    <col min="7175" max="7176" width="10.28515625" style="57" customWidth="1"/>
    <col min="7177" max="7177" width="15.7109375" style="57" customWidth="1"/>
    <col min="7178" max="7423" width="9.140625" style="57"/>
    <col min="7424" max="7424" width="4.28515625" style="57" customWidth="1"/>
    <col min="7425" max="7425" width="9.28515625" style="57" customWidth="1"/>
    <col min="7426" max="7426" width="36.7109375" style="57" customWidth="1"/>
    <col min="7427" max="7428" width="6.7109375" style="57" customWidth="1"/>
    <col min="7429" max="7430" width="8.28515625" style="57" customWidth="1"/>
    <col min="7431" max="7432" width="10.28515625" style="57" customWidth="1"/>
    <col min="7433" max="7433" width="15.7109375" style="57" customWidth="1"/>
    <col min="7434" max="7679" width="9.140625" style="57"/>
    <col min="7680" max="7680" width="4.28515625" style="57" customWidth="1"/>
    <col min="7681" max="7681" width="9.28515625" style="57" customWidth="1"/>
    <col min="7682" max="7682" width="36.7109375" style="57" customWidth="1"/>
    <col min="7683" max="7684" width="6.7109375" style="57" customWidth="1"/>
    <col min="7685" max="7686" width="8.28515625" style="57" customWidth="1"/>
    <col min="7687" max="7688" width="10.28515625" style="57" customWidth="1"/>
    <col min="7689" max="7689" width="15.7109375" style="57" customWidth="1"/>
    <col min="7690" max="7935" width="9.140625" style="57"/>
    <col min="7936" max="7936" width="4.28515625" style="57" customWidth="1"/>
    <col min="7937" max="7937" width="9.28515625" style="57" customWidth="1"/>
    <col min="7938" max="7938" width="36.7109375" style="57" customWidth="1"/>
    <col min="7939" max="7940" width="6.7109375" style="57" customWidth="1"/>
    <col min="7941" max="7942" width="8.28515625" style="57" customWidth="1"/>
    <col min="7943" max="7944" width="10.28515625" style="57" customWidth="1"/>
    <col min="7945" max="7945" width="15.7109375" style="57" customWidth="1"/>
    <col min="7946" max="8191" width="9.140625" style="57"/>
    <col min="8192" max="8192" width="4.28515625" style="57" customWidth="1"/>
    <col min="8193" max="8193" width="9.28515625" style="57" customWidth="1"/>
    <col min="8194" max="8194" width="36.7109375" style="57" customWidth="1"/>
    <col min="8195" max="8196" width="6.7109375" style="57" customWidth="1"/>
    <col min="8197" max="8198" width="8.28515625" style="57" customWidth="1"/>
    <col min="8199" max="8200" width="10.28515625" style="57" customWidth="1"/>
    <col min="8201" max="8201" width="15.7109375" style="57" customWidth="1"/>
    <col min="8202" max="8447" width="9.140625" style="57"/>
    <col min="8448" max="8448" width="4.28515625" style="57" customWidth="1"/>
    <col min="8449" max="8449" width="9.28515625" style="57" customWidth="1"/>
    <col min="8450" max="8450" width="36.7109375" style="57" customWidth="1"/>
    <col min="8451" max="8452" width="6.7109375" style="57" customWidth="1"/>
    <col min="8453" max="8454" width="8.28515625" style="57" customWidth="1"/>
    <col min="8455" max="8456" width="10.28515625" style="57" customWidth="1"/>
    <col min="8457" max="8457" width="15.7109375" style="57" customWidth="1"/>
    <col min="8458" max="8703" width="9.140625" style="57"/>
    <col min="8704" max="8704" width="4.28515625" style="57" customWidth="1"/>
    <col min="8705" max="8705" width="9.28515625" style="57" customWidth="1"/>
    <col min="8706" max="8706" width="36.7109375" style="57" customWidth="1"/>
    <col min="8707" max="8708" width="6.7109375" style="57" customWidth="1"/>
    <col min="8709" max="8710" width="8.28515625" style="57" customWidth="1"/>
    <col min="8711" max="8712" width="10.28515625" style="57" customWidth="1"/>
    <col min="8713" max="8713" width="15.7109375" style="57" customWidth="1"/>
    <col min="8714" max="8959" width="9.140625" style="57"/>
    <col min="8960" max="8960" width="4.28515625" style="57" customWidth="1"/>
    <col min="8961" max="8961" width="9.28515625" style="57" customWidth="1"/>
    <col min="8962" max="8962" width="36.7109375" style="57" customWidth="1"/>
    <col min="8963" max="8964" width="6.7109375" style="57" customWidth="1"/>
    <col min="8965" max="8966" width="8.28515625" style="57" customWidth="1"/>
    <col min="8967" max="8968" width="10.28515625" style="57" customWidth="1"/>
    <col min="8969" max="8969" width="15.7109375" style="57" customWidth="1"/>
    <col min="8970" max="9215" width="9.140625" style="57"/>
    <col min="9216" max="9216" width="4.28515625" style="57" customWidth="1"/>
    <col min="9217" max="9217" width="9.28515625" style="57" customWidth="1"/>
    <col min="9218" max="9218" width="36.7109375" style="57" customWidth="1"/>
    <col min="9219" max="9220" width="6.7109375" style="57" customWidth="1"/>
    <col min="9221" max="9222" width="8.28515625" style="57" customWidth="1"/>
    <col min="9223" max="9224" width="10.28515625" style="57" customWidth="1"/>
    <col min="9225" max="9225" width="15.7109375" style="57" customWidth="1"/>
    <col min="9226" max="9471" width="9.140625" style="57"/>
    <col min="9472" max="9472" width="4.28515625" style="57" customWidth="1"/>
    <col min="9473" max="9473" width="9.28515625" style="57" customWidth="1"/>
    <col min="9474" max="9474" width="36.7109375" style="57" customWidth="1"/>
    <col min="9475" max="9476" width="6.7109375" style="57" customWidth="1"/>
    <col min="9477" max="9478" width="8.28515625" style="57" customWidth="1"/>
    <col min="9479" max="9480" width="10.28515625" style="57" customWidth="1"/>
    <col min="9481" max="9481" width="15.7109375" style="57" customWidth="1"/>
    <col min="9482" max="9727" width="9.140625" style="57"/>
    <col min="9728" max="9728" width="4.28515625" style="57" customWidth="1"/>
    <col min="9729" max="9729" width="9.28515625" style="57" customWidth="1"/>
    <col min="9730" max="9730" width="36.7109375" style="57" customWidth="1"/>
    <col min="9731" max="9732" width="6.7109375" style="57" customWidth="1"/>
    <col min="9733" max="9734" width="8.28515625" style="57" customWidth="1"/>
    <col min="9735" max="9736" width="10.28515625" style="57" customWidth="1"/>
    <col min="9737" max="9737" width="15.7109375" style="57" customWidth="1"/>
    <col min="9738" max="9983" width="9.140625" style="57"/>
    <col min="9984" max="9984" width="4.28515625" style="57" customWidth="1"/>
    <col min="9985" max="9985" width="9.28515625" style="57" customWidth="1"/>
    <col min="9986" max="9986" width="36.7109375" style="57" customWidth="1"/>
    <col min="9987" max="9988" width="6.7109375" style="57" customWidth="1"/>
    <col min="9989" max="9990" width="8.28515625" style="57" customWidth="1"/>
    <col min="9991" max="9992" width="10.28515625" style="57" customWidth="1"/>
    <col min="9993" max="9993" width="15.7109375" style="57" customWidth="1"/>
    <col min="9994" max="10239" width="9.140625" style="57"/>
    <col min="10240" max="10240" width="4.28515625" style="57" customWidth="1"/>
    <col min="10241" max="10241" width="9.28515625" style="57" customWidth="1"/>
    <col min="10242" max="10242" width="36.7109375" style="57" customWidth="1"/>
    <col min="10243" max="10244" width="6.7109375" style="57" customWidth="1"/>
    <col min="10245" max="10246" width="8.28515625" style="57" customWidth="1"/>
    <col min="10247" max="10248" width="10.28515625" style="57" customWidth="1"/>
    <col min="10249" max="10249" width="15.7109375" style="57" customWidth="1"/>
    <col min="10250" max="10495" width="9.140625" style="57"/>
    <col min="10496" max="10496" width="4.28515625" style="57" customWidth="1"/>
    <col min="10497" max="10497" width="9.28515625" style="57" customWidth="1"/>
    <col min="10498" max="10498" width="36.7109375" style="57" customWidth="1"/>
    <col min="10499" max="10500" width="6.7109375" style="57" customWidth="1"/>
    <col min="10501" max="10502" width="8.28515625" style="57" customWidth="1"/>
    <col min="10503" max="10504" width="10.28515625" style="57" customWidth="1"/>
    <col min="10505" max="10505" width="15.7109375" style="57" customWidth="1"/>
    <col min="10506" max="10751" width="9.140625" style="57"/>
    <col min="10752" max="10752" width="4.28515625" style="57" customWidth="1"/>
    <col min="10753" max="10753" width="9.28515625" style="57" customWidth="1"/>
    <col min="10754" max="10754" width="36.7109375" style="57" customWidth="1"/>
    <col min="10755" max="10756" width="6.7109375" style="57" customWidth="1"/>
    <col min="10757" max="10758" width="8.28515625" style="57" customWidth="1"/>
    <col min="10759" max="10760" width="10.28515625" style="57" customWidth="1"/>
    <col min="10761" max="10761" width="15.7109375" style="57" customWidth="1"/>
    <col min="10762" max="11007" width="9.140625" style="57"/>
    <col min="11008" max="11008" width="4.28515625" style="57" customWidth="1"/>
    <col min="11009" max="11009" width="9.28515625" style="57" customWidth="1"/>
    <col min="11010" max="11010" width="36.7109375" style="57" customWidth="1"/>
    <col min="11011" max="11012" width="6.7109375" style="57" customWidth="1"/>
    <col min="11013" max="11014" width="8.28515625" style="57" customWidth="1"/>
    <col min="11015" max="11016" width="10.28515625" style="57" customWidth="1"/>
    <col min="11017" max="11017" width="15.7109375" style="57" customWidth="1"/>
    <col min="11018" max="11263" width="9.140625" style="57"/>
    <col min="11264" max="11264" width="4.28515625" style="57" customWidth="1"/>
    <col min="11265" max="11265" width="9.28515625" style="57" customWidth="1"/>
    <col min="11266" max="11266" width="36.7109375" style="57" customWidth="1"/>
    <col min="11267" max="11268" width="6.7109375" style="57" customWidth="1"/>
    <col min="11269" max="11270" width="8.28515625" style="57" customWidth="1"/>
    <col min="11271" max="11272" width="10.28515625" style="57" customWidth="1"/>
    <col min="11273" max="11273" width="15.7109375" style="57" customWidth="1"/>
    <col min="11274" max="11519" width="9.140625" style="57"/>
    <col min="11520" max="11520" width="4.28515625" style="57" customWidth="1"/>
    <col min="11521" max="11521" width="9.28515625" style="57" customWidth="1"/>
    <col min="11522" max="11522" width="36.7109375" style="57" customWidth="1"/>
    <col min="11523" max="11524" width="6.7109375" style="57" customWidth="1"/>
    <col min="11525" max="11526" width="8.28515625" style="57" customWidth="1"/>
    <col min="11527" max="11528" width="10.28515625" style="57" customWidth="1"/>
    <col min="11529" max="11529" width="15.7109375" style="57" customWidth="1"/>
    <col min="11530" max="11775" width="9.140625" style="57"/>
    <col min="11776" max="11776" width="4.28515625" style="57" customWidth="1"/>
    <col min="11777" max="11777" width="9.28515625" style="57" customWidth="1"/>
    <col min="11778" max="11778" width="36.7109375" style="57" customWidth="1"/>
    <col min="11779" max="11780" width="6.7109375" style="57" customWidth="1"/>
    <col min="11781" max="11782" width="8.28515625" style="57" customWidth="1"/>
    <col min="11783" max="11784" width="10.28515625" style="57" customWidth="1"/>
    <col min="11785" max="11785" width="15.7109375" style="57" customWidth="1"/>
    <col min="11786" max="12031" width="9.140625" style="57"/>
    <col min="12032" max="12032" width="4.28515625" style="57" customWidth="1"/>
    <col min="12033" max="12033" width="9.28515625" style="57" customWidth="1"/>
    <col min="12034" max="12034" width="36.7109375" style="57" customWidth="1"/>
    <col min="12035" max="12036" width="6.7109375" style="57" customWidth="1"/>
    <col min="12037" max="12038" width="8.28515625" style="57" customWidth="1"/>
    <col min="12039" max="12040" width="10.28515625" style="57" customWidth="1"/>
    <col min="12041" max="12041" width="15.7109375" style="57" customWidth="1"/>
    <col min="12042" max="12287" width="9.140625" style="57"/>
    <col min="12288" max="12288" width="4.28515625" style="57" customWidth="1"/>
    <col min="12289" max="12289" width="9.28515625" style="57" customWidth="1"/>
    <col min="12290" max="12290" width="36.7109375" style="57" customWidth="1"/>
    <col min="12291" max="12292" width="6.7109375" style="57" customWidth="1"/>
    <col min="12293" max="12294" width="8.28515625" style="57" customWidth="1"/>
    <col min="12295" max="12296" width="10.28515625" style="57" customWidth="1"/>
    <col min="12297" max="12297" width="15.7109375" style="57" customWidth="1"/>
    <col min="12298" max="12543" width="9.140625" style="57"/>
    <col min="12544" max="12544" width="4.28515625" style="57" customWidth="1"/>
    <col min="12545" max="12545" width="9.28515625" style="57" customWidth="1"/>
    <col min="12546" max="12546" width="36.7109375" style="57" customWidth="1"/>
    <col min="12547" max="12548" width="6.7109375" style="57" customWidth="1"/>
    <col min="12549" max="12550" width="8.28515625" style="57" customWidth="1"/>
    <col min="12551" max="12552" width="10.28515625" style="57" customWidth="1"/>
    <col min="12553" max="12553" width="15.7109375" style="57" customWidth="1"/>
    <col min="12554" max="12799" width="9.140625" style="57"/>
    <col min="12800" max="12800" width="4.28515625" style="57" customWidth="1"/>
    <col min="12801" max="12801" width="9.28515625" style="57" customWidth="1"/>
    <col min="12802" max="12802" width="36.7109375" style="57" customWidth="1"/>
    <col min="12803" max="12804" width="6.7109375" style="57" customWidth="1"/>
    <col min="12805" max="12806" width="8.28515625" style="57" customWidth="1"/>
    <col min="12807" max="12808" width="10.28515625" style="57" customWidth="1"/>
    <col min="12809" max="12809" width="15.7109375" style="57" customWidth="1"/>
    <col min="12810" max="13055" width="9.140625" style="57"/>
    <col min="13056" max="13056" width="4.28515625" style="57" customWidth="1"/>
    <col min="13057" max="13057" width="9.28515625" style="57" customWidth="1"/>
    <col min="13058" max="13058" width="36.7109375" style="57" customWidth="1"/>
    <col min="13059" max="13060" width="6.7109375" style="57" customWidth="1"/>
    <col min="13061" max="13062" width="8.28515625" style="57" customWidth="1"/>
    <col min="13063" max="13064" width="10.28515625" style="57" customWidth="1"/>
    <col min="13065" max="13065" width="15.7109375" style="57" customWidth="1"/>
    <col min="13066" max="13311" width="9.140625" style="57"/>
    <col min="13312" max="13312" width="4.28515625" style="57" customWidth="1"/>
    <col min="13313" max="13313" width="9.28515625" style="57" customWidth="1"/>
    <col min="13314" max="13314" width="36.7109375" style="57" customWidth="1"/>
    <col min="13315" max="13316" width="6.7109375" style="57" customWidth="1"/>
    <col min="13317" max="13318" width="8.28515625" style="57" customWidth="1"/>
    <col min="13319" max="13320" width="10.28515625" style="57" customWidth="1"/>
    <col min="13321" max="13321" width="15.7109375" style="57" customWidth="1"/>
    <col min="13322" max="13567" width="9.140625" style="57"/>
    <col min="13568" max="13568" width="4.28515625" style="57" customWidth="1"/>
    <col min="13569" max="13569" width="9.28515625" style="57" customWidth="1"/>
    <col min="13570" max="13570" width="36.7109375" style="57" customWidth="1"/>
    <col min="13571" max="13572" width="6.7109375" style="57" customWidth="1"/>
    <col min="13573" max="13574" width="8.28515625" style="57" customWidth="1"/>
    <col min="13575" max="13576" width="10.28515625" style="57" customWidth="1"/>
    <col min="13577" max="13577" width="15.7109375" style="57" customWidth="1"/>
    <col min="13578" max="13823" width="9.140625" style="57"/>
    <col min="13824" max="13824" width="4.28515625" style="57" customWidth="1"/>
    <col min="13825" max="13825" width="9.28515625" style="57" customWidth="1"/>
    <col min="13826" max="13826" width="36.7109375" style="57" customWidth="1"/>
    <col min="13827" max="13828" width="6.7109375" style="57" customWidth="1"/>
    <col min="13829" max="13830" width="8.28515625" style="57" customWidth="1"/>
    <col min="13831" max="13832" width="10.28515625" style="57" customWidth="1"/>
    <col min="13833" max="13833" width="15.7109375" style="57" customWidth="1"/>
    <col min="13834" max="14079" width="9.140625" style="57"/>
    <col min="14080" max="14080" width="4.28515625" style="57" customWidth="1"/>
    <col min="14081" max="14081" width="9.28515625" style="57" customWidth="1"/>
    <col min="14082" max="14082" width="36.7109375" style="57" customWidth="1"/>
    <col min="14083" max="14084" width="6.7109375" style="57" customWidth="1"/>
    <col min="14085" max="14086" width="8.28515625" style="57" customWidth="1"/>
    <col min="14087" max="14088" width="10.28515625" style="57" customWidth="1"/>
    <col min="14089" max="14089" width="15.7109375" style="57" customWidth="1"/>
    <col min="14090" max="14335" width="9.140625" style="57"/>
    <col min="14336" max="14336" width="4.28515625" style="57" customWidth="1"/>
    <col min="14337" max="14337" width="9.28515625" style="57" customWidth="1"/>
    <col min="14338" max="14338" width="36.7109375" style="57" customWidth="1"/>
    <col min="14339" max="14340" width="6.7109375" style="57" customWidth="1"/>
    <col min="14341" max="14342" width="8.28515625" style="57" customWidth="1"/>
    <col min="14343" max="14344" width="10.28515625" style="57" customWidth="1"/>
    <col min="14345" max="14345" width="15.7109375" style="57" customWidth="1"/>
    <col min="14346" max="14591" width="9.140625" style="57"/>
    <col min="14592" max="14592" width="4.28515625" style="57" customWidth="1"/>
    <col min="14593" max="14593" width="9.28515625" style="57" customWidth="1"/>
    <col min="14594" max="14594" width="36.7109375" style="57" customWidth="1"/>
    <col min="14595" max="14596" width="6.7109375" style="57" customWidth="1"/>
    <col min="14597" max="14598" width="8.28515625" style="57" customWidth="1"/>
    <col min="14599" max="14600" width="10.28515625" style="57" customWidth="1"/>
    <col min="14601" max="14601" width="15.7109375" style="57" customWidth="1"/>
    <col min="14602" max="14847" width="9.140625" style="57"/>
    <col min="14848" max="14848" width="4.28515625" style="57" customWidth="1"/>
    <col min="14849" max="14849" width="9.28515625" style="57" customWidth="1"/>
    <col min="14850" max="14850" width="36.7109375" style="57" customWidth="1"/>
    <col min="14851" max="14852" width="6.7109375" style="57" customWidth="1"/>
    <col min="14853" max="14854" width="8.28515625" style="57" customWidth="1"/>
    <col min="14855" max="14856" width="10.28515625" style="57" customWidth="1"/>
    <col min="14857" max="14857" width="15.7109375" style="57" customWidth="1"/>
    <col min="14858" max="15103" width="9.140625" style="57"/>
    <col min="15104" max="15104" width="4.28515625" style="57" customWidth="1"/>
    <col min="15105" max="15105" width="9.28515625" style="57" customWidth="1"/>
    <col min="15106" max="15106" width="36.7109375" style="57" customWidth="1"/>
    <col min="15107" max="15108" width="6.7109375" style="57" customWidth="1"/>
    <col min="15109" max="15110" width="8.28515625" style="57" customWidth="1"/>
    <col min="15111" max="15112" width="10.28515625" style="57" customWidth="1"/>
    <col min="15113" max="15113" width="15.7109375" style="57" customWidth="1"/>
    <col min="15114" max="15359" width="9.140625" style="57"/>
    <col min="15360" max="15360" width="4.28515625" style="57" customWidth="1"/>
    <col min="15361" max="15361" width="9.28515625" style="57" customWidth="1"/>
    <col min="15362" max="15362" width="36.7109375" style="57" customWidth="1"/>
    <col min="15363" max="15364" width="6.7109375" style="57" customWidth="1"/>
    <col min="15365" max="15366" width="8.28515625" style="57" customWidth="1"/>
    <col min="15367" max="15368" width="10.28515625" style="57" customWidth="1"/>
    <col min="15369" max="15369" width="15.7109375" style="57" customWidth="1"/>
    <col min="15370" max="15615" width="9.140625" style="57"/>
    <col min="15616" max="15616" width="4.28515625" style="57" customWidth="1"/>
    <col min="15617" max="15617" width="9.28515625" style="57" customWidth="1"/>
    <col min="15618" max="15618" width="36.7109375" style="57" customWidth="1"/>
    <col min="15619" max="15620" width="6.7109375" style="57" customWidth="1"/>
    <col min="15621" max="15622" width="8.28515625" style="57" customWidth="1"/>
    <col min="15623" max="15624" width="10.28515625" style="57" customWidth="1"/>
    <col min="15625" max="15625" width="15.7109375" style="57" customWidth="1"/>
    <col min="15626" max="15871" width="9.140625" style="57"/>
    <col min="15872" max="15872" width="4.28515625" style="57" customWidth="1"/>
    <col min="15873" max="15873" width="9.28515625" style="57" customWidth="1"/>
    <col min="15874" max="15874" width="36.7109375" style="57" customWidth="1"/>
    <col min="15875" max="15876" width="6.7109375" style="57" customWidth="1"/>
    <col min="15877" max="15878" width="8.28515625" style="57" customWidth="1"/>
    <col min="15879" max="15880" width="10.28515625" style="57" customWidth="1"/>
    <col min="15881" max="15881" width="15.7109375" style="57" customWidth="1"/>
    <col min="15882" max="16127" width="9.140625" style="57"/>
    <col min="16128" max="16128" width="4.28515625" style="57" customWidth="1"/>
    <col min="16129" max="16129" width="9.28515625" style="57" customWidth="1"/>
    <col min="16130" max="16130" width="36.7109375" style="57" customWidth="1"/>
    <col min="16131" max="16132" width="6.7109375" style="57" customWidth="1"/>
    <col min="16133" max="16134" width="8.28515625" style="57" customWidth="1"/>
    <col min="16135" max="16136" width="10.28515625" style="57" customWidth="1"/>
    <col min="16137" max="16137" width="15.7109375" style="57" customWidth="1"/>
    <col min="16138" max="16384" width="9.140625" style="57"/>
  </cols>
  <sheetData>
    <row r="1" spans="1:8" s="58" customFormat="1" ht="31.5">
      <c r="A1" s="34" t="s">
        <v>265</v>
      </c>
      <c r="B1" s="55" t="s">
        <v>266</v>
      </c>
      <c r="C1" s="56" t="s">
        <v>267</v>
      </c>
      <c r="D1" s="55" t="s">
        <v>268</v>
      </c>
      <c r="E1" s="56" t="s">
        <v>269</v>
      </c>
      <c r="F1" s="56" t="s">
        <v>270</v>
      </c>
      <c r="G1" s="56" t="s">
        <v>271</v>
      </c>
      <c r="H1" s="56" t="s">
        <v>272</v>
      </c>
    </row>
    <row r="2" spans="1:8" ht="78.75">
      <c r="A2" s="16">
        <v>1</v>
      </c>
      <c r="B2" s="65" t="s">
        <v>926</v>
      </c>
      <c r="C2" s="59">
        <v>11</v>
      </c>
      <c r="D2" s="57" t="s">
        <v>32</v>
      </c>
      <c r="G2" s="59">
        <f>ROUND(C2*E2, 0)</f>
        <v>0</v>
      </c>
      <c r="H2" s="59">
        <f>ROUND(C2*F2, 0)</f>
        <v>0</v>
      </c>
    </row>
    <row r="4" spans="1:8" ht="78.75">
      <c r="A4" s="16">
        <v>2</v>
      </c>
      <c r="B4" s="65" t="s">
        <v>927</v>
      </c>
      <c r="C4" s="59">
        <v>4</v>
      </c>
      <c r="D4" s="57" t="s">
        <v>32</v>
      </c>
      <c r="G4" s="59">
        <f>ROUND(C4*E4, 0)</f>
        <v>0</v>
      </c>
      <c r="H4" s="59">
        <f>ROUND(C4*F4, 0)</f>
        <v>0</v>
      </c>
    </row>
    <row r="6" spans="1:8" s="60" customFormat="1">
      <c r="A6" s="34"/>
      <c r="B6" s="55" t="s">
        <v>275</v>
      </c>
      <c r="C6" s="56"/>
      <c r="D6" s="55"/>
      <c r="E6" s="56"/>
      <c r="F6" s="56"/>
      <c r="G6" s="56">
        <f>ROUND(SUM(G2:G5),0)</f>
        <v>0</v>
      </c>
      <c r="H6" s="56">
        <f>ROUND(SUM(H2:H5),0)</f>
        <v>0</v>
      </c>
    </row>
  </sheetData>
  <pageMargins left="0.2361111111111111" right="0.2361111111111111" top="0.69444444444444442" bottom="0.69444444444444442" header="0.41666666666666669" footer="0.41666666666666669"/>
  <pageSetup paperSize="9" scale="78" orientation="portrait" useFirstPageNumber="1" r:id="rId1"/>
  <headerFooter>
    <oddHeader>&amp;L&amp;"Times New Roman CE,bold"&amp;10 Elektromosenergia-ellátás, villanyszerelés</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view="pageBreakPreview" zoomScale="60" zoomScaleNormal="100" workbookViewId="0">
      <selection activeCell="E2" sqref="E2:F5"/>
    </sheetView>
  </sheetViews>
  <sheetFormatPr defaultRowHeight="15.75"/>
  <cols>
    <col min="1" max="1" width="4.28515625" style="16" customWidth="1"/>
    <col min="2" max="2" width="36.7109375" style="57" customWidth="1"/>
    <col min="3" max="3" width="6.7109375" style="59" customWidth="1"/>
    <col min="4" max="4" width="6.7109375" style="57" customWidth="1"/>
    <col min="5" max="8" width="15.7109375" style="59" customWidth="1"/>
    <col min="9" max="9" width="15.7109375" style="57" customWidth="1"/>
    <col min="10" max="255" width="9.140625" style="57"/>
    <col min="256" max="256" width="4.28515625" style="57" customWidth="1"/>
    <col min="257" max="257" width="9.28515625" style="57" customWidth="1"/>
    <col min="258" max="258" width="36.7109375" style="57" customWidth="1"/>
    <col min="259" max="260" width="6.7109375" style="57" customWidth="1"/>
    <col min="261" max="262" width="8.28515625" style="57" customWidth="1"/>
    <col min="263" max="264" width="10.28515625" style="57" customWidth="1"/>
    <col min="265" max="265" width="15.7109375" style="57" customWidth="1"/>
    <col min="266" max="511" width="9.140625" style="57"/>
    <col min="512" max="512" width="4.28515625" style="57" customWidth="1"/>
    <col min="513" max="513" width="9.28515625" style="57" customWidth="1"/>
    <col min="514" max="514" width="36.7109375" style="57" customWidth="1"/>
    <col min="515" max="516" width="6.7109375" style="57" customWidth="1"/>
    <col min="517" max="518" width="8.28515625" style="57" customWidth="1"/>
    <col min="519" max="520" width="10.28515625" style="57" customWidth="1"/>
    <col min="521" max="521" width="15.7109375" style="57" customWidth="1"/>
    <col min="522" max="767" width="9.140625" style="57"/>
    <col min="768" max="768" width="4.28515625" style="57" customWidth="1"/>
    <col min="769" max="769" width="9.28515625" style="57" customWidth="1"/>
    <col min="770" max="770" width="36.7109375" style="57" customWidth="1"/>
    <col min="771" max="772" width="6.7109375" style="57" customWidth="1"/>
    <col min="773" max="774" width="8.28515625" style="57" customWidth="1"/>
    <col min="775" max="776" width="10.28515625" style="57" customWidth="1"/>
    <col min="777" max="777" width="15.7109375" style="57" customWidth="1"/>
    <col min="778" max="1023" width="9.140625" style="57"/>
    <col min="1024" max="1024" width="4.28515625" style="57" customWidth="1"/>
    <col min="1025" max="1025" width="9.28515625" style="57" customWidth="1"/>
    <col min="1026" max="1026" width="36.7109375" style="57" customWidth="1"/>
    <col min="1027" max="1028" width="6.7109375" style="57" customWidth="1"/>
    <col min="1029" max="1030" width="8.28515625" style="57" customWidth="1"/>
    <col min="1031" max="1032" width="10.28515625" style="57" customWidth="1"/>
    <col min="1033" max="1033" width="15.7109375" style="57" customWidth="1"/>
    <col min="1034" max="1279" width="9.140625" style="57"/>
    <col min="1280" max="1280" width="4.28515625" style="57" customWidth="1"/>
    <col min="1281" max="1281" width="9.28515625" style="57" customWidth="1"/>
    <col min="1282" max="1282" width="36.7109375" style="57" customWidth="1"/>
    <col min="1283" max="1284" width="6.7109375" style="57" customWidth="1"/>
    <col min="1285" max="1286" width="8.28515625" style="57" customWidth="1"/>
    <col min="1287" max="1288" width="10.28515625" style="57" customWidth="1"/>
    <col min="1289" max="1289" width="15.7109375" style="57" customWidth="1"/>
    <col min="1290" max="1535" width="9.140625" style="57"/>
    <col min="1536" max="1536" width="4.28515625" style="57" customWidth="1"/>
    <col min="1537" max="1537" width="9.28515625" style="57" customWidth="1"/>
    <col min="1538" max="1538" width="36.7109375" style="57" customWidth="1"/>
    <col min="1539" max="1540" width="6.7109375" style="57" customWidth="1"/>
    <col min="1541" max="1542" width="8.28515625" style="57" customWidth="1"/>
    <col min="1543" max="1544" width="10.28515625" style="57" customWidth="1"/>
    <col min="1545" max="1545" width="15.7109375" style="57" customWidth="1"/>
    <col min="1546" max="1791" width="9.140625" style="57"/>
    <col min="1792" max="1792" width="4.28515625" style="57" customWidth="1"/>
    <col min="1793" max="1793" width="9.28515625" style="57" customWidth="1"/>
    <col min="1794" max="1794" width="36.7109375" style="57" customWidth="1"/>
    <col min="1795" max="1796" width="6.7109375" style="57" customWidth="1"/>
    <col min="1797" max="1798" width="8.28515625" style="57" customWidth="1"/>
    <col min="1799" max="1800" width="10.28515625" style="57" customWidth="1"/>
    <col min="1801" max="1801" width="15.7109375" style="57" customWidth="1"/>
    <col min="1802" max="2047" width="9.140625" style="57"/>
    <col min="2048" max="2048" width="4.28515625" style="57" customWidth="1"/>
    <col min="2049" max="2049" width="9.28515625" style="57" customWidth="1"/>
    <col min="2050" max="2050" width="36.7109375" style="57" customWidth="1"/>
    <col min="2051" max="2052" width="6.7109375" style="57" customWidth="1"/>
    <col min="2053" max="2054" width="8.28515625" style="57" customWidth="1"/>
    <col min="2055" max="2056" width="10.28515625" style="57" customWidth="1"/>
    <col min="2057" max="2057" width="15.7109375" style="57" customWidth="1"/>
    <col min="2058" max="2303" width="9.140625" style="57"/>
    <col min="2304" max="2304" width="4.28515625" style="57" customWidth="1"/>
    <col min="2305" max="2305" width="9.28515625" style="57" customWidth="1"/>
    <col min="2306" max="2306" width="36.7109375" style="57" customWidth="1"/>
    <col min="2307" max="2308" width="6.7109375" style="57" customWidth="1"/>
    <col min="2309" max="2310" width="8.28515625" style="57" customWidth="1"/>
    <col min="2311" max="2312" width="10.28515625" style="57" customWidth="1"/>
    <col min="2313" max="2313" width="15.7109375" style="57" customWidth="1"/>
    <col min="2314" max="2559" width="9.140625" style="57"/>
    <col min="2560" max="2560" width="4.28515625" style="57" customWidth="1"/>
    <col min="2561" max="2561" width="9.28515625" style="57" customWidth="1"/>
    <col min="2562" max="2562" width="36.7109375" style="57" customWidth="1"/>
    <col min="2563" max="2564" width="6.7109375" style="57" customWidth="1"/>
    <col min="2565" max="2566" width="8.28515625" style="57" customWidth="1"/>
    <col min="2567" max="2568" width="10.28515625" style="57" customWidth="1"/>
    <col min="2569" max="2569" width="15.7109375" style="57" customWidth="1"/>
    <col min="2570" max="2815" width="9.140625" style="57"/>
    <col min="2816" max="2816" width="4.28515625" style="57" customWidth="1"/>
    <col min="2817" max="2817" width="9.28515625" style="57" customWidth="1"/>
    <col min="2818" max="2818" width="36.7109375" style="57" customWidth="1"/>
    <col min="2819" max="2820" width="6.7109375" style="57" customWidth="1"/>
    <col min="2821" max="2822" width="8.28515625" style="57" customWidth="1"/>
    <col min="2823" max="2824" width="10.28515625" style="57" customWidth="1"/>
    <col min="2825" max="2825" width="15.7109375" style="57" customWidth="1"/>
    <col min="2826" max="3071" width="9.140625" style="57"/>
    <col min="3072" max="3072" width="4.28515625" style="57" customWidth="1"/>
    <col min="3073" max="3073" width="9.28515625" style="57" customWidth="1"/>
    <col min="3074" max="3074" width="36.7109375" style="57" customWidth="1"/>
    <col min="3075" max="3076" width="6.7109375" style="57" customWidth="1"/>
    <col min="3077" max="3078" width="8.28515625" style="57" customWidth="1"/>
    <col min="3079" max="3080" width="10.28515625" style="57" customWidth="1"/>
    <col min="3081" max="3081" width="15.7109375" style="57" customWidth="1"/>
    <col min="3082" max="3327" width="9.140625" style="57"/>
    <col min="3328" max="3328" width="4.28515625" style="57" customWidth="1"/>
    <col min="3329" max="3329" width="9.28515625" style="57" customWidth="1"/>
    <col min="3330" max="3330" width="36.7109375" style="57" customWidth="1"/>
    <col min="3331" max="3332" width="6.7109375" style="57" customWidth="1"/>
    <col min="3333" max="3334" width="8.28515625" style="57" customWidth="1"/>
    <col min="3335" max="3336" width="10.28515625" style="57" customWidth="1"/>
    <col min="3337" max="3337" width="15.7109375" style="57" customWidth="1"/>
    <col min="3338" max="3583" width="9.140625" style="57"/>
    <col min="3584" max="3584" width="4.28515625" style="57" customWidth="1"/>
    <col min="3585" max="3585" width="9.28515625" style="57" customWidth="1"/>
    <col min="3586" max="3586" width="36.7109375" style="57" customWidth="1"/>
    <col min="3587" max="3588" width="6.7109375" style="57" customWidth="1"/>
    <col min="3589" max="3590" width="8.28515625" style="57" customWidth="1"/>
    <col min="3591" max="3592" width="10.28515625" style="57" customWidth="1"/>
    <col min="3593" max="3593" width="15.7109375" style="57" customWidth="1"/>
    <col min="3594" max="3839" width="9.140625" style="57"/>
    <col min="3840" max="3840" width="4.28515625" style="57" customWidth="1"/>
    <col min="3841" max="3841" width="9.28515625" style="57" customWidth="1"/>
    <col min="3842" max="3842" width="36.7109375" style="57" customWidth="1"/>
    <col min="3843" max="3844" width="6.7109375" style="57" customWidth="1"/>
    <col min="3845" max="3846" width="8.28515625" style="57" customWidth="1"/>
    <col min="3847" max="3848" width="10.28515625" style="57" customWidth="1"/>
    <col min="3849" max="3849" width="15.7109375" style="57" customWidth="1"/>
    <col min="3850" max="4095" width="9.140625" style="57"/>
    <col min="4096" max="4096" width="4.28515625" style="57" customWidth="1"/>
    <col min="4097" max="4097" width="9.28515625" style="57" customWidth="1"/>
    <col min="4098" max="4098" width="36.7109375" style="57" customWidth="1"/>
    <col min="4099" max="4100" width="6.7109375" style="57" customWidth="1"/>
    <col min="4101" max="4102" width="8.28515625" style="57" customWidth="1"/>
    <col min="4103" max="4104" width="10.28515625" style="57" customWidth="1"/>
    <col min="4105" max="4105" width="15.7109375" style="57" customWidth="1"/>
    <col min="4106" max="4351" width="9.140625" style="57"/>
    <col min="4352" max="4352" width="4.28515625" style="57" customWidth="1"/>
    <col min="4353" max="4353" width="9.28515625" style="57" customWidth="1"/>
    <col min="4354" max="4354" width="36.7109375" style="57" customWidth="1"/>
    <col min="4355" max="4356" width="6.7109375" style="57" customWidth="1"/>
    <col min="4357" max="4358" width="8.28515625" style="57" customWidth="1"/>
    <col min="4359" max="4360" width="10.28515625" style="57" customWidth="1"/>
    <col min="4361" max="4361" width="15.7109375" style="57" customWidth="1"/>
    <col min="4362" max="4607" width="9.140625" style="57"/>
    <col min="4608" max="4608" width="4.28515625" style="57" customWidth="1"/>
    <col min="4609" max="4609" width="9.28515625" style="57" customWidth="1"/>
    <col min="4610" max="4610" width="36.7109375" style="57" customWidth="1"/>
    <col min="4611" max="4612" width="6.7109375" style="57" customWidth="1"/>
    <col min="4613" max="4614" width="8.28515625" style="57" customWidth="1"/>
    <col min="4615" max="4616" width="10.28515625" style="57" customWidth="1"/>
    <col min="4617" max="4617" width="15.7109375" style="57" customWidth="1"/>
    <col min="4618" max="4863" width="9.140625" style="57"/>
    <col min="4864" max="4864" width="4.28515625" style="57" customWidth="1"/>
    <col min="4865" max="4865" width="9.28515625" style="57" customWidth="1"/>
    <col min="4866" max="4866" width="36.7109375" style="57" customWidth="1"/>
    <col min="4867" max="4868" width="6.7109375" style="57" customWidth="1"/>
    <col min="4869" max="4870" width="8.28515625" style="57" customWidth="1"/>
    <col min="4871" max="4872" width="10.28515625" style="57" customWidth="1"/>
    <col min="4873" max="4873" width="15.7109375" style="57" customWidth="1"/>
    <col min="4874" max="5119" width="9.140625" style="57"/>
    <col min="5120" max="5120" width="4.28515625" style="57" customWidth="1"/>
    <col min="5121" max="5121" width="9.28515625" style="57" customWidth="1"/>
    <col min="5122" max="5122" width="36.7109375" style="57" customWidth="1"/>
    <col min="5123" max="5124" width="6.7109375" style="57" customWidth="1"/>
    <col min="5125" max="5126" width="8.28515625" style="57" customWidth="1"/>
    <col min="5127" max="5128" width="10.28515625" style="57" customWidth="1"/>
    <col min="5129" max="5129" width="15.7109375" style="57" customWidth="1"/>
    <col min="5130" max="5375" width="9.140625" style="57"/>
    <col min="5376" max="5376" width="4.28515625" style="57" customWidth="1"/>
    <col min="5377" max="5377" width="9.28515625" style="57" customWidth="1"/>
    <col min="5378" max="5378" width="36.7109375" style="57" customWidth="1"/>
    <col min="5379" max="5380" width="6.7109375" style="57" customWidth="1"/>
    <col min="5381" max="5382" width="8.28515625" style="57" customWidth="1"/>
    <col min="5383" max="5384" width="10.28515625" style="57" customWidth="1"/>
    <col min="5385" max="5385" width="15.7109375" style="57" customWidth="1"/>
    <col min="5386" max="5631" width="9.140625" style="57"/>
    <col min="5632" max="5632" width="4.28515625" style="57" customWidth="1"/>
    <col min="5633" max="5633" width="9.28515625" style="57" customWidth="1"/>
    <col min="5634" max="5634" width="36.7109375" style="57" customWidth="1"/>
    <col min="5635" max="5636" width="6.7109375" style="57" customWidth="1"/>
    <col min="5637" max="5638" width="8.28515625" style="57" customWidth="1"/>
    <col min="5639" max="5640" width="10.28515625" style="57" customWidth="1"/>
    <col min="5641" max="5641" width="15.7109375" style="57" customWidth="1"/>
    <col min="5642" max="5887" width="9.140625" style="57"/>
    <col min="5888" max="5888" width="4.28515625" style="57" customWidth="1"/>
    <col min="5889" max="5889" width="9.28515625" style="57" customWidth="1"/>
    <col min="5890" max="5890" width="36.7109375" style="57" customWidth="1"/>
    <col min="5891" max="5892" width="6.7109375" style="57" customWidth="1"/>
    <col min="5893" max="5894" width="8.28515625" style="57" customWidth="1"/>
    <col min="5895" max="5896" width="10.28515625" style="57" customWidth="1"/>
    <col min="5897" max="5897" width="15.7109375" style="57" customWidth="1"/>
    <col min="5898" max="6143" width="9.140625" style="57"/>
    <col min="6144" max="6144" width="4.28515625" style="57" customWidth="1"/>
    <col min="6145" max="6145" width="9.28515625" style="57" customWidth="1"/>
    <col min="6146" max="6146" width="36.7109375" style="57" customWidth="1"/>
    <col min="6147" max="6148" width="6.7109375" style="57" customWidth="1"/>
    <col min="6149" max="6150" width="8.28515625" style="57" customWidth="1"/>
    <col min="6151" max="6152" width="10.28515625" style="57" customWidth="1"/>
    <col min="6153" max="6153" width="15.7109375" style="57" customWidth="1"/>
    <col min="6154" max="6399" width="9.140625" style="57"/>
    <col min="6400" max="6400" width="4.28515625" style="57" customWidth="1"/>
    <col min="6401" max="6401" width="9.28515625" style="57" customWidth="1"/>
    <col min="6402" max="6402" width="36.7109375" style="57" customWidth="1"/>
    <col min="6403" max="6404" width="6.7109375" style="57" customWidth="1"/>
    <col min="6405" max="6406" width="8.28515625" style="57" customWidth="1"/>
    <col min="6407" max="6408" width="10.28515625" style="57" customWidth="1"/>
    <col min="6409" max="6409" width="15.7109375" style="57" customWidth="1"/>
    <col min="6410" max="6655" width="9.140625" style="57"/>
    <col min="6656" max="6656" width="4.28515625" style="57" customWidth="1"/>
    <col min="6657" max="6657" width="9.28515625" style="57" customWidth="1"/>
    <col min="6658" max="6658" width="36.7109375" style="57" customWidth="1"/>
    <col min="6659" max="6660" width="6.7109375" style="57" customWidth="1"/>
    <col min="6661" max="6662" width="8.28515625" style="57" customWidth="1"/>
    <col min="6663" max="6664" width="10.28515625" style="57" customWidth="1"/>
    <col min="6665" max="6665" width="15.7109375" style="57" customWidth="1"/>
    <col min="6666" max="6911" width="9.140625" style="57"/>
    <col min="6912" max="6912" width="4.28515625" style="57" customWidth="1"/>
    <col min="6913" max="6913" width="9.28515625" style="57" customWidth="1"/>
    <col min="6914" max="6914" width="36.7109375" style="57" customWidth="1"/>
    <col min="6915" max="6916" width="6.7109375" style="57" customWidth="1"/>
    <col min="6917" max="6918" width="8.28515625" style="57" customWidth="1"/>
    <col min="6919" max="6920" width="10.28515625" style="57" customWidth="1"/>
    <col min="6921" max="6921" width="15.7109375" style="57" customWidth="1"/>
    <col min="6922" max="7167" width="9.140625" style="57"/>
    <col min="7168" max="7168" width="4.28515625" style="57" customWidth="1"/>
    <col min="7169" max="7169" width="9.28515625" style="57" customWidth="1"/>
    <col min="7170" max="7170" width="36.7109375" style="57" customWidth="1"/>
    <col min="7171" max="7172" width="6.7109375" style="57" customWidth="1"/>
    <col min="7173" max="7174" width="8.28515625" style="57" customWidth="1"/>
    <col min="7175" max="7176" width="10.28515625" style="57" customWidth="1"/>
    <col min="7177" max="7177" width="15.7109375" style="57" customWidth="1"/>
    <col min="7178" max="7423" width="9.140625" style="57"/>
    <col min="7424" max="7424" width="4.28515625" style="57" customWidth="1"/>
    <col min="7425" max="7425" width="9.28515625" style="57" customWidth="1"/>
    <col min="7426" max="7426" width="36.7109375" style="57" customWidth="1"/>
    <col min="7427" max="7428" width="6.7109375" style="57" customWidth="1"/>
    <col min="7429" max="7430" width="8.28515625" style="57" customWidth="1"/>
    <col min="7431" max="7432" width="10.28515625" style="57" customWidth="1"/>
    <col min="7433" max="7433" width="15.7109375" style="57" customWidth="1"/>
    <col min="7434" max="7679" width="9.140625" style="57"/>
    <col min="7680" max="7680" width="4.28515625" style="57" customWidth="1"/>
    <col min="7681" max="7681" width="9.28515625" style="57" customWidth="1"/>
    <col min="7682" max="7682" width="36.7109375" style="57" customWidth="1"/>
    <col min="7683" max="7684" width="6.7109375" style="57" customWidth="1"/>
    <col min="7685" max="7686" width="8.28515625" style="57" customWidth="1"/>
    <col min="7687" max="7688" width="10.28515625" style="57" customWidth="1"/>
    <col min="7689" max="7689" width="15.7109375" style="57" customWidth="1"/>
    <col min="7690" max="7935" width="9.140625" style="57"/>
    <col min="7936" max="7936" width="4.28515625" style="57" customWidth="1"/>
    <col min="7937" max="7937" width="9.28515625" style="57" customWidth="1"/>
    <col min="7938" max="7938" width="36.7109375" style="57" customWidth="1"/>
    <col min="7939" max="7940" width="6.7109375" style="57" customWidth="1"/>
    <col min="7941" max="7942" width="8.28515625" style="57" customWidth="1"/>
    <col min="7943" max="7944" width="10.28515625" style="57" customWidth="1"/>
    <col min="7945" max="7945" width="15.7109375" style="57" customWidth="1"/>
    <col min="7946" max="8191" width="9.140625" style="57"/>
    <col min="8192" max="8192" width="4.28515625" style="57" customWidth="1"/>
    <col min="8193" max="8193" width="9.28515625" style="57" customWidth="1"/>
    <col min="8194" max="8194" width="36.7109375" style="57" customWidth="1"/>
    <col min="8195" max="8196" width="6.7109375" style="57" customWidth="1"/>
    <col min="8197" max="8198" width="8.28515625" style="57" customWidth="1"/>
    <col min="8199" max="8200" width="10.28515625" style="57" customWidth="1"/>
    <col min="8201" max="8201" width="15.7109375" style="57" customWidth="1"/>
    <col min="8202" max="8447" width="9.140625" style="57"/>
    <col min="8448" max="8448" width="4.28515625" style="57" customWidth="1"/>
    <col min="8449" max="8449" width="9.28515625" style="57" customWidth="1"/>
    <col min="8450" max="8450" width="36.7109375" style="57" customWidth="1"/>
    <col min="8451" max="8452" width="6.7109375" style="57" customWidth="1"/>
    <col min="8453" max="8454" width="8.28515625" style="57" customWidth="1"/>
    <col min="8455" max="8456" width="10.28515625" style="57" customWidth="1"/>
    <col min="8457" max="8457" width="15.7109375" style="57" customWidth="1"/>
    <col min="8458" max="8703" width="9.140625" style="57"/>
    <col min="8704" max="8704" width="4.28515625" style="57" customWidth="1"/>
    <col min="8705" max="8705" width="9.28515625" style="57" customWidth="1"/>
    <col min="8706" max="8706" width="36.7109375" style="57" customWidth="1"/>
    <col min="8707" max="8708" width="6.7109375" style="57" customWidth="1"/>
    <col min="8709" max="8710" width="8.28515625" style="57" customWidth="1"/>
    <col min="8711" max="8712" width="10.28515625" style="57" customWidth="1"/>
    <col min="8713" max="8713" width="15.7109375" style="57" customWidth="1"/>
    <col min="8714" max="8959" width="9.140625" style="57"/>
    <col min="8960" max="8960" width="4.28515625" style="57" customWidth="1"/>
    <col min="8961" max="8961" width="9.28515625" style="57" customWidth="1"/>
    <col min="8962" max="8962" width="36.7109375" style="57" customWidth="1"/>
    <col min="8963" max="8964" width="6.7109375" style="57" customWidth="1"/>
    <col min="8965" max="8966" width="8.28515625" style="57" customWidth="1"/>
    <col min="8967" max="8968" width="10.28515625" style="57" customWidth="1"/>
    <col min="8969" max="8969" width="15.7109375" style="57" customWidth="1"/>
    <col min="8970" max="9215" width="9.140625" style="57"/>
    <col min="9216" max="9216" width="4.28515625" style="57" customWidth="1"/>
    <col min="9217" max="9217" width="9.28515625" style="57" customWidth="1"/>
    <col min="9218" max="9218" width="36.7109375" style="57" customWidth="1"/>
    <col min="9219" max="9220" width="6.7109375" style="57" customWidth="1"/>
    <col min="9221" max="9222" width="8.28515625" style="57" customWidth="1"/>
    <col min="9223" max="9224" width="10.28515625" style="57" customWidth="1"/>
    <col min="9225" max="9225" width="15.7109375" style="57" customWidth="1"/>
    <col min="9226" max="9471" width="9.140625" style="57"/>
    <col min="9472" max="9472" width="4.28515625" style="57" customWidth="1"/>
    <col min="9473" max="9473" width="9.28515625" style="57" customWidth="1"/>
    <col min="9474" max="9474" width="36.7109375" style="57" customWidth="1"/>
    <col min="9475" max="9476" width="6.7109375" style="57" customWidth="1"/>
    <col min="9477" max="9478" width="8.28515625" style="57" customWidth="1"/>
    <col min="9479" max="9480" width="10.28515625" style="57" customWidth="1"/>
    <col min="9481" max="9481" width="15.7109375" style="57" customWidth="1"/>
    <col min="9482" max="9727" width="9.140625" style="57"/>
    <col min="9728" max="9728" width="4.28515625" style="57" customWidth="1"/>
    <col min="9729" max="9729" width="9.28515625" style="57" customWidth="1"/>
    <col min="9730" max="9730" width="36.7109375" style="57" customWidth="1"/>
    <col min="9731" max="9732" width="6.7109375" style="57" customWidth="1"/>
    <col min="9733" max="9734" width="8.28515625" style="57" customWidth="1"/>
    <col min="9735" max="9736" width="10.28515625" style="57" customWidth="1"/>
    <col min="9737" max="9737" width="15.7109375" style="57" customWidth="1"/>
    <col min="9738" max="9983" width="9.140625" style="57"/>
    <col min="9984" max="9984" width="4.28515625" style="57" customWidth="1"/>
    <col min="9985" max="9985" width="9.28515625" style="57" customWidth="1"/>
    <col min="9986" max="9986" width="36.7109375" style="57" customWidth="1"/>
    <col min="9987" max="9988" width="6.7109375" style="57" customWidth="1"/>
    <col min="9989" max="9990" width="8.28515625" style="57" customWidth="1"/>
    <col min="9991" max="9992" width="10.28515625" style="57" customWidth="1"/>
    <col min="9993" max="9993" width="15.7109375" style="57" customWidth="1"/>
    <col min="9994" max="10239" width="9.140625" style="57"/>
    <col min="10240" max="10240" width="4.28515625" style="57" customWidth="1"/>
    <col min="10241" max="10241" width="9.28515625" style="57" customWidth="1"/>
    <col min="10242" max="10242" width="36.7109375" style="57" customWidth="1"/>
    <col min="10243" max="10244" width="6.7109375" style="57" customWidth="1"/>
    <col min="10245" max="10246" width="8.28515625" style="57" customWidth="1"/>
    <col min="10247" max="10248" width="10.28515625" style="57" customWidth="1"/>
    <col min="10249" max="10249" width="15.7109375" style="57" customWidth="1"/>
    <col min="10250" max="10495" width="9.140625" style="57"/>
    <col min="10496" max="10496" width="4.28515625" style="57" customWidth="1"/>
    <col min="10497" max="10497" width="9.28515625" style="57" customWidth="1"/>
    <col min="10498" max="10498" width="36.7109375" style="57" customWidth="1"/>
    <col min="10499" max="10500" width="6.7109375" style="57" customWidth="1"/>
    <col min="10501" max="10502" width="8.28515625" style="57" customWidth="1"/>
    <col min="10503" max="10504" width="10.28515625" style="57" customWidth="1"/>
    <col min="10505" max="10505" width="15.7109375" style="57" customWidth="1"/>
    <col min="10506" max="10751" width="9.140625" style="57"/>
    <col min="10752" max="10752" width="4.28515625" style="57" customWidth="1"/>
    <col min="10753" max="10753" width="9.28515625" style="57" customWidth="1"/>
    <col min="10754" max="10754" width="36.7109375" style="57" customWidth="1"/>
    <col min="10755" max="10756" width="6.7109375" style="57" customWidth="1"/>
    <col min="10757" max="10758" width="8.28515625" style="57" customWidth="1"/>
    <col min="10759" max="10760" width="10.28515625" style="57" customWidth="1"/>
    <col min="10761" max="10761" width="15.7109375" style="57" customWidth="1"/>
    <col min="10762" max="11007" width="9.140625" style="57"/>
    <col min="11008" max="11008" width="4.28515625" style="57" customWidth="1"/>
    <col min="11009" max="11009" width="9.28515625" style="57" customWidth="1"/>
    <col min="11010" max="11010" width="36.7109375" style="57" customWidth="1"/>
    <col min="11011" max="11012" width="6.7109375" style="57" customWidth="1"/>
    <col min="11013" max="11014" width="8.28515625" style="57" customWidth="1"/>
    <col min="11015" max="11016" width="10.28515625" style="57" customWidth="1"/>
    <col min="11017" max="11017" width="15.7109375" style="57" customWidth="1"/>
    <col min="11018" max="11263" width="9.140625" style="57"/>
    <col min="11264" max="11264" width="4.28515625" style="57" customWidth="1"/>
    <col min="11265" max="11265" width="9.28515625" style="57" customWidth="1"/>
    <col min="11266" max="11266" width="36.7109375" style="57" customWidth="1"/>
    <col min="11267" max="11268" width="6.7109375" style="57" customWidth="1"/>
    <col min="11269" max="11270" width="8.28515625" style="57" customWidth="1"/>
    <col min="11271" max="11272" width="10.28515625" style="57" customWidth="1"/>
    <col min="11273" max="11273" width="15.7109375" style="57" customWidth="1"/>
    <col min="11274" max="11519" width="9.140625" style="57"/>
    <col min="11520" max="11520" width="4.28515625" style="57" customWidth="1"/>
    <col min="11521" max="11521" width="9.28515625" style="57" customWidth="1"/>
    <col min="11522" max="11522" width="36.7109375" style="57" customWidth="1"/>
    <col min="11523" max="11524" width="6.7109375" style="57" customWidth="1"/>
    <col min="11525" max="11526" width="8.28515625" style="57" customWidth="1"/>
    <col min="11527" max="11528" width="10.28515625" style="57" customWidth="1"/>
    <col min="11529" max="11529" width="15.7109375" style="57" customWidth="1"/>
    <col min="11530" max="11775" width="9.140625" style="57"/>
    <col min="11776" max="11776" width="4.28515625" style="57" customWidth="1"/>
    <col min="11777" max="11777" width="9.28515625" style="57" customWidth="1"/>
    <col min="11778" max="11778" width="36.7109375" style="57" customWidth="1"/>
    <col min="11779" max="11780" width="6.7109375" style="57" customWidth="1"/>
    <col min="11781" max="11782" width="8.28515625" style="57" customWidth="1"/>
    <col min="11783" max="11784" width="10.28515625" style="57" customWidth="1"/>
    <col min="11785" max="11785" width="15.7109375" style="57" customWidth="1"/>
    <col min="11786" max="12031" width="9.140625" style="57"/>
    <col min="12032" max="12032" width="4.28515625" style="57" customWidth="1"/>
    <col min="12033" max="12033" width="9.28515625" style="57" customWidth="1"/>
    <col min="12034" max="12034" width="36.7109375" style="57" customWidth="1"/>
    <col min="12035" max="12036" width="6.7109375" style="57" customWidth="1"/>
    <col min="12037" max="12038" width="8.28515625" style="57" customWidth="1"/>
    <col min="12039" max="12040" width="10.28515625" style="57" customWidth="1"/>
    <col min="12041" max="12041" width="15.7109375" style="57" customWidth="1"/>
    <col min="12042" max="12287" width="9.140625" style="57"/>
    <col min="12288" max="12288" width="4.28515625" style="57" customWidth="1"/>
    <col min="12289" max="12289" width="9.28515625" style="57" customWidth="1"/>
    <col min="12290" max="12290" width="36.7109375" style="57" customWidth="1"/>
    <col min="12291" max="12292" width="6.7109375" style="57" customWidth="1"/>
    <col min="12293" max="12294" width="8.28515625" style="57" customWidth="1"/>
    <col min="12295" max="12296" width="10.28515625" style="57" customWidth="1"/>
    <col min="12297" max="12297" width="15.7109375" style="57" customWidth="1"/>
    <col min="12298" max="12543" width="9.140625" style="57"/>
    <col min="12544" max="12544" width="4.28515625" style="57" customWidth="1"/>
    <col min="12545" max="12545" width="9.28515625" style="57" customWidth="1"/>
    <col min="12546" max="12546" width="36.7109375" style="57" customWidth="1"/>
    <col min="12547" max="12548" width="6.7109375" style="57" customWidth="1"/>
    <col min="12549" max="12550" width="8.28515625" style="57" customWidth="1"/>
    <col min="12551" max="12552" width="10.28515625" style="57" customWidth="1"/>
    <col min="12553" max="12553" width="15.7109375" style="57" customWidth="1"/>
    <col min="12554" max="12799" width="9.140625" style="57"/>
    <col min="12800" max="12800" width="4.28515625" style="57" customWidth="1"/>
    <col min="12801" max="12801" width="9.28515625" style="57" customWidth="1"/>
    <col min="12802" max="12802" width="36.7109375" style="57" customWidth="1"/>
    <col min="12803" max="12804" width="6.7109375" style="57" customWidth="1"/>
    <col min="12805" max="12806" width="8.28515625" style="57" customWidth="1"/>
    <col min="12807" max="12808" width="10.28515625" style="57" customWidth="1"/>
    <col min="12809" max="12809" width="15.7109375" style="57" customWidth="1"/>
    <col min="12810" max="13055" width="9.140625" style="57"/>
    <col min="13056" max="13056" width="4.28515625" style="57" customWidth="1"/>
    <col min="13057" max="13057" width="9.28515625" style="57" customWidth="1"/>
    <col min="13058" max="13058" width="36.7109375" style="57" customWidth="1"/>
    <col min="13059" max="13060" width="6.7109375" style="57" customWidth="1"/>
    <col min="13061" max="13062" width="8.28515625" style="57" customWidth="1"/>
    <col min="13063" max="13064" width="10.28515625" style="57" customWidth="1"/>
    <col min="13065" max="13065" width="15.7109375" style="57" customWidth="1"/>
    <col min="13066" max="13311" width="9.140625" style="57"/>
    <col min="13312" max="13312" width="4.28515625" style="57" customWidth="1"/>
    <col min="13313" max="13313" width="9.28515625" style="57" customWidth="1"/>
    <col min="13314" max="13314" width="36.7109375" style="57" customWidth="1"/>
    <col min="13315" max="13316" width="6.7109375" style="57" customWidth="1"/>
    <col min="13317" max="13318" width="8.28515625" style="57" customWidth="1"/>
    <col min="13319" max="13320" width="10.28515625" style="57" customWidth="1"/>
    <col min="13321" max="13321" width="15.7109375" style="57" customWidth="1"/>
    <col min="13322" max="13567" width="9.140625" style="57"/>
    <col min="13568" max="13568" width="4.28515625" style="57" customWidth="1"/>
    <col min="13569" max="13569" width="9.28515625" style="57" customWidth="1"/>
    <col min="13570" max="13570" width="36.7109375" style="57" customWidth="1"/>
    <col min="13571" max="13572" width="6.7109375" style="57" customWidth="1"/>
    <col min="13573" max="13574" width="8.28515625" style="57" customWidth="1"/>
    <col min="13575" max="13576" width="10.28515625" style="57" customWidth="1"/>
    <col min="13577" max="13577" width="15.7109375" style="57" customWidth="1"/>
    <col min="13578" max="13823" width="9.140625" style="57"/>
    <col min="13824" max="13824" width="4.28515625" style="57" customWidth="1"/>
    <col min="13825" max="13825" width="9.28515625" style="57" customWidth="1"/>
    <col min="13826" max="13826" width="36.7109375" style="57" customWidth="1"/>
    <col min="13827" max="13828" width="6.7109375" style="57" customWidth="1"/>
    <col min="13829" max="13830" width="8.28515625" style="57" customWidth="1"/>
    <col min="13831" max="13832" width="10.28515625" style="57" customWidth="1"/>
    <col min="13833" max="13833" width="15.7109375" style="57" customWidth="1"/>
    <col min="13834" max="14079" width="9.140625" style="57"/>
    <col min="14080" max="14080" width="4.28515625" style="57" customWidth="1"/>
    <col min="14081" max="14081" width="9.28515625" style="57" customWidth="1"/>
    <col min="14082" max="14082" width="36.7109375" style="57" customWidth="1"/>
    <col min="14083" max="14084" width="6.7109375" style="57" customWidth="1"/>
    <col min="14085" max="14086" width="8.28515625" style="57" customWidth="1"/>
    <col min="14087" max="14088" width="10.28515625" style="57" customWidth="1"/>
    <col min="14089" max="14089" width="15.7109375" style="57" customWidth="1"/>
    <col min="14090" max="14335" width="9.140625" style="57"/>
    <col min="14336" max="14336" width="4.28515625" style="57" customWidth="1"/>
    <col min="14337" max="14337" width="9.28515625" style="57" customWidth="1"/>
    <col min="14338" max="14338" width="36.7109375" style="57" customWidth="1"/>
    <col min="14339" max="14340" width="6.7109375" style="57" customWidth="1"/>
    <col min="14341" max="14342" width="8.28515625" style="57" customWidth="1"/>
    <col min="14343" max="14344" width="10.28515625" style="57" customWidth="1"/>
    <col min="14345" max="14345" width="15.7109375" style="57" customWidth="1"/>
    <col min="14346" max="14591" width="9.140625" style="57"/>
    <col min="14592" max="14592" width="4.28515625" style="57" customWidth="1"/>
    <col min="14593" max="14593" width="9.28515625" style="57" customWidth="1"/>
    <col min="14594" max="14594" width="36.7109375" style="57" customWidth="1"/>
    <col min="14595" max="14596" width="6.7109375" style="57" customWidth="1"/>
    <col min="14597" max="14598" width="8.28515625" style="57" customWidth="1"/>
    <col min="14599" max="14600" width="10.28515625" style="57" customWidth="1"/>
    <col min="14601" max="14601" width="15.7109375" style="57" customWidth="1"/>
    <col min="14602" max="14847" width="9.140625" style="57"/>
    <col min="14848" max="14848" width="4.28515625" style="57" customWidth="1"/>
    <col min="14849" max="14849" width="9.28515625" style="57" customWidth="1"/>
    <col min="14850" max="14850" width="36.7109375" style="57" customWidth="1"/>
    <col min="14851" max="14852" width="6.7109375" style="57" customWidth="1"/>
    <col min="14853" max="14854" width="8.28515625" style="57" customWidth="1"/>
    <col min="14855" max="14856" width="10.28515625" style="57" customWidth="1"/>
    <col min="14857" max="14857" width="15.7109375" style="57" customWidth="1"/>
    <col min="14858" max="15103" width="9.140625" style="57"/>
    <col min="15104" max="15104" width="4.28515625" style="57" customWidth="1"/>
    <col min="15105" max="15105" width="9.28515625" style="57" customWidth="1"/>
    <col min="15106" max="15106" width="36.7109375" style="57" customWidth="1"/>
    <col min="15107" max="15108" width="6.7109375" style="57" customWidth="1"/>
    <col min="15109" max="15110" width="8.28515625" style="57" customWidth="1"/>
    <col min="15111" max="15112" width="10.28515625" style="57" customWidth="1"/>
    <col min="15113" max="15113" width="15.7109375" style="57" customWidth="1"/>
    <col min="15114" max="15359" width="9.140625" style="57"/>
    <col min="15360" max="15360" width="4.28515625" style="57" customWidth="1"/>
    <col min="15361" max="15361" width="9.28515625" style="57" customWidth="1"/>
    <col min="15362" max="15362" width="36.7109375" style="57" customWidth="1"/>
    <col min="15363" max="15364" width="6.7109375" style="57" customWidth="1"/>
    <col min="15365" max="15366" width="8.28515625" style="57" customWidth="1"/>
    <col min="15367" max="15368" width="10.28515625" style="57" customWidth="1"/>
    <col min="15369" max="15369" width="15.7109375" style="57" customWidth="1"/>
    <col min="15370" max="15615" width="9.140625" style="57"/>
    <col min="15616" max="15616" width="4.28515625" style="57" customWidth="1"/>
    <col min="15617" max="15617" width="9.28515625" style="57" customWidth="1"/>
    <col min="15618" max="15618" width="36.7109375" style="57" customWidth="1"/>
    <col min="15619" max="15620" width="6.7109375" style="57" customWidth="1"/>
    <col min="15621" max="15622" width="8.28515625" style="57" customWidth="1"/>
    <col min="15623" max="15624" width="10.28515625" style="57" customWidth="1"/>
    <col min="15625" max="15625" width="15.7109375" style="57" customWidth="1"/>
    <col min="15626" max="15871" width="9.140625" style="57"/>
    <col min="15872" max="15872" width="4.28515625" style="57" customWidth="1"/>
    <col min="15873" max="15873" width="9.28515625" style="57" customWidth="1"/>
    <col min="15874" max="15874" width="36.7109375" style="57" customWidth="1"/>
    <col min="15875" max="15876" width="6.7109375" style="57" customWidth="1"/>
    <col min="15877" max="15878" width="8.28515625" style="57" customWidth="1"/>
    <col min="15879" max="15880" width="10.28515625" style="57" customWidth="1"/>
    <col min="15881" max="15881" width="15.7109375" style="57" customWidth="1"/>
    <col min="15882" max="16127" width="9.140625" style="57"/>
    <col min="16128" max="16128" width="4.28515625" style="57" customWidth="1"/>
    <col min="16129" max="16129" width="9.28515625" style="57" customWidth="1"/>
    <col min="16130" max="16130" width="36.7109375" style="57" customWidth="1"/>
    <col min="16131" max="16132" width="6.7109375" style="57" customWidth="1"/>
    <col min="16133" max="16134" width="8.28515625" style="57" customWidth="1"/>
    <col min="16135" max="16136" width="10.28515625" style="57" customWidth="1"/>
    <col min="16137" max="16137" width="15.7109375" style="57" customWidth="1"/>
    <col min="16138" max="16384" width="9.140625" style="57"/>
  </cols>
  <sheetData>
    <row r="1" spans="1:8" s="58" customFormat="1" ht="31.5">
      <c r="A1" s="34" t="s">
        <v>265</v>
      </c>
      <c r="B1" s="55" t="s">
        <v>266</v>
      </c>
      <c r="C1" s="56" t="s">
        <v>267</v>
      </c>
      <c r="D1" s="55" t="s">
        <v>268</v>
      </c>
      <c r="E1" s="56" t="s">
        <v>269</v>
      </c>
      <c r="F1" s="56" t="s">
        <v>270</v>
      </c>
      <c r="G1" s="56" t="s">
        <v>271</v>
      </c>
      <c r="H1" s="56" t="s">
        <v>272</v>
      </c>
    </row>
    <row r="2" spans="1:8" ht="157.5">
      <c r="A2" s="16">
        <v>1</v>
      </c>
      <c r="B2" s="65" t="s">
        <v>928</v>
      </c>
      <c r="C2" s="59">
        <v>180</v>
      </c>
      <c r="D2" s="57" t="s">
        <v>15</v>
      </c>
      <c r="G2" s="59">
        <f>ROUND(C2*E2, 0)</f>
        <v>0</v>
      </c>
      <c r="H2" s="59">
        <f>ROUND(C2*F2, 0)</f>
        <v>0</v>
      </c>
    </row>
    <row r="3" spans="1:8" ht="47.25">
      <c r="B3" s="65" t="s">
        <v>929</v>
      </c>
    </row>
    <row r="5" spans="1:8" ht="157.5">
      <c r="A5" s="16">
        <v>2</v>
      </c>
      <c r="B5" s="65" t="s">
        <v>930</v>
      </c>
      <c r="C5" s="59">
        <v>180</v>
      </c>
      <c r="D5" s="57" t="s">
        <v>15</v>
      </c>
      <c r="G5" s="59">
        <f>ROUND(C5*E5, 0)</f>
        <v>0</v>
      </c>
      <c r="H5" s="59">
        <f>ROUND(C5*F5, 0)</f>
        <v>0</v>
      </c>
    </row>
    <row r="6" spans="1:8" ht="47.25">
      <c r="B6" s="65" t="s">
        <v>929</v>
      </c>
    </row>
    <row r="8" spans="1:8" s="60" customFormat="1">
      <c r="A8" s="34"/>
      <c r="B8" s="55" t="s">
        <v>275</v>
      </c>
      <c r="C8" s="56"/>
      <c r="D8" s="55"/>
      <c r="E8" s="56"/>
      <c r="F8" s="56"/>
      <c r="G8" s="56">
        <f>ROUND(SUM(G2:G7),0)</f>
        <v>0</v>
      </c>
      <c r="H8" s="56">
        <f>ROUND(SUM(H2:H7),0)</f>
        <v>0</v>
      </c>
    </row>
  </sheetData>
  <pageMargins left="0.2361111111111111" right="0.2361111111111111" top="0.69444444444444442" bottom="0.69444444444444442" header="0.41666666666666669" footer="0.41666666666666669"/>
  <pageSetup paperSize="9" scale="67" orientation="portrait" useFirstPageNumber="1" r:id="rId1"/>
  <headerFooter>
    <oddHeader>&amp;L&amp;"Times New Roman CE,bold"&amp;10 Épületgépészeti csővezeték szerelése</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view="pageBreakPreview" zoomScale="60" zoomScaleNormal="100" workbookViewId="0">
      <selection activeCell="E2" sqref="E2:F9"/>
    </sheetView>
  </sheetViews>
  <sheetFormatPr defaultRowHeight="15.75"/>
  <cols>
    <col min="1" max="1" width="4.28515625" style="16" customWidth="1"/>
    <col min="2" max="2" width="36.7109375" style="57" customWidth="1"/>
    <col min="3" max="3" width="6.7109375" style="59" customWidth="1"/>
    <col min="4" max="4" width="6.7109375" style="57" customWidth="1"/>
    <col min="5" max="8" width="15.7109375" style="59" customWidth="1"/>
    <col min="9" max="9" width="15.7109375" style="57" customWidth="1"/>
    <col min="10" max="255" width="9.140625" style="57"/>
    <col min="256" max="256" width="4.28515625" style="57" customWidth="1"/>
    <col min="257" max="257" width="9.28515625" style="57" customWidth="1"/>
    <col min="258" max="258" width="36.7109375" style="57" customWidth="1"/>
    <col min="259" max="260" width="6.7109375" style="57" customWidth="1"/>
    <col min="261" max="262" width="8.28515625" style="57" customWidth="1"/>
    <col min="263" max="264" width="10.28515625" style="57" customWidth="1"/>
    <col min="265" max="265" width="15.7109375" style="57" customWidth="1"/>
    <col min="266" max="511" width="9.140625" style="57"/>
    <col min="512" max="512" width="4.28515625" style="57" customWidth="1"/>
    <col min="513" max="513" width="9.28515625" style="57" customWidth="1"/>
    <col min="514" max="514" width="36.7109375" style="57" customWidth="1"/>
    <col min="515" max="516" width="6.7109375" style="57" customWidth="1"/>
    <col min="517" max="518" width="8.28515625" style="57" customWidth="1"/>
    <col min="519" max="520" width="10.28515625" style="57" customWidth="1"/>
    <col min="521" max="521" width="15.7109375" style="57" customWidth="1"/>
    <col min="522" max="767" width="9.140625" style="57"/>
    <col min="768" max="768" width="4.28515625" style="57" customWidth="1"/>
    <col min="769" max="769" width="9.28515625" style="57" customWidth="1"/>
    <col min="770" max="770" width="36.7109375" style="57" customWidth="1"/>
    <col min="771" max="772" width="6.7109375" style="57" customWidth="1"/>
    <col min="773" max="774" width="8.28515625" style="57" customWidth="1"/>
    <col min="775" max="776" width="10.28515625" style="57" customWidth="1"/>
    <col min="777" max="777" width="15.7109375" style="57" customWidth="1"/>
    <col min="778" max="1023" width="9.140625" style="57"/>
    <col min="1024" max="1024" width="4.28515625" style="57" customWidth="1"/>
    <col min="1025" max="1025" width="9.28515625" style="57" customWidth="1"/>
    <col min="1026" max="1026" width="36.7109375" style="57" customWidth="1"/>
    <col min="1027" max="1028" width="6.7109375" style="57" customWidth="1"/>
    <col min="1029" max="1030" width="8.28515625" style="57" customWidth="1"/>
    <col min="1031" max="1032" width="10.28515625" style="57" customWidth="1"/>
    <col min="1033" max="1033" width="15.7109375" style="57" customWidth="1"/>
    <col min="1034" max="1279" width="9.140625" style="57"/>
    <col min="1280" max="1280" width="4.28515625" style="57" customWidth="1"/>
    <col min="1281" max="1281" width="9.28515625" style="57" customWidth="1"/>
    <col min="1282" max="1282" width="36.7109375" style="57" customWidth="1"/>
    <col min="1283" max="1284" width="6.7109375" style="57" customWidth="1"/>
    <col min="1285" max="1286" width="8.28515625" style="57" customWidth="1"/>
    <col min="1287" max="1288" width="10.28515625" style="57" customWidth="1"/>
    <col min="1289" max="1289" width="15.7109375" style="57" customWidth="1"/>
    <col min="1290" max="1535" width="9.140625" style="57"/>
    <col min="1536" max="1536" width="4.28515625" style="57" customWidth="1"/>
    <col min="1537" max="1537" width="9.28515625" style="57" customWidth="1"/>
    <col min="1538" max="1538" width="36.7109375" style="57" customWidth="1"/>
    <col min="1539" max="1540" width="6.7109375" style="57" customWidth="1"/>
    <col min="1541" max="1542" width="8.28515625" style="57" customWidth="1"/>
    <col min="1543" max="1544" width="10.28515625" style="57" customWidth="1"/>
    <col min="1545" max="1545" width="15.7109375" style="57" customWidth="1"/>
    <col min="1546" max="1791" width="9.140625" style="57"/>
    <col min="1792" max="1792" width="4.28515625" style="57" customWidth="1"/>
    <col min="1793" max="1793" width="9.28515625" style="57" customWidth="1"/>
    <col min="1794" max="1794" width="36.7109375" style="57" customWidth="1"/>
    <col min="1795" max="1796" width="6.7109375" style="57" customWidth="1"/>
    <col min="1797" max="1798" width="8.28515625" style="57" customWidth="1"/>
    <col min="1799" max="1800" width="10.28515625" style="57" customWidth="1"/>
    <col min="1801" max="1801" width="15.7109375" style="57" customWidth="1"/>
    <col min="1802" max="2047" width="9.140625" style="57"/>
    <col min="2048" max="2048" width="4.28515625" style="57" customWidth="1"/>
    <col min="2049" max="2049" width="9.28515625" style="57" customWidth="1"/>
    <col min="2050" max="2050" width="36.7109375" style="57" customWidth="1"/>
    <col min="2051" max="2052" width="6.7109375" style="57" customWidth="1"/>
    <col min="2053" max="2054" width="8.28515625" style="57" customWidth="1"/>
    <col min="2055" max="2056" width="10.28515625" style="57" customWidth="1"/>
    <col min="2057" max="2057" width="15.7109375" style="57" customWidth="1"/>
    <col min="2058" max="2303" width="9.140625" style="57"/>
    <col min="2304" max="2304" width="4.28515625" style="57" customWidth="1"/>
    <col min="2305" max="2305" width="9.28515625" style="57" customWidth="1"/>
    <col min="2306" max="2306" width="36.7109375" style="57" customWidth="1"/>
    <col min="2307" max="2308" width="6.7109375" style="57" customWidth="1"/>
    <col min="2309" max="2310" width="8.28515625" style="57" customWidth="1"/>
    <col min="2311" max="2312" width="10.28515625" style="57" customWidth="1"/>
    <col min="2313" max="2313" width="15.7109375" style="57" customWidth="1"/>
    <col min="2314" max="2559" width="9.140625" style="57"/>
    <col min="2560" max="2560" width="4.28515625" style="57" customWidth="1"/>
    <col min="2561" max="2561" width="9.28515625" style="57" customWidth="1"/>
    <col min="2562" max="2562" width="36.7109375" style="57" customWidth="1"/>
    <col min="2563" max="2564" width="6.7109375" style="57" customWidth="1"/>
    <col min="2565" max="2566" width="8.28515625" style="57" customWidth="1"/>
    <col min="2567" max="2568" width="10.28515625" style="57" customWidth="1"/>
    <col min="2569" max="2569" width="15.7109375" style="57" customWidth="1"/>
    <col min="2570" max="2815" width="9.140625" style="57"/>
    <col min="2816" max="2816" width="4.28515625" style="57" customWidth="1"/>
    <col min="2817" max="2817" width="9.28515625" style="57" customWidth="1"/>
    <col min="2818" max="2818" width="36.7109375" style="57" customWidth="1"/>
    <col min="2819" max="2820" width="6.7109375" style="57" customWidth="1"/>
    <col min="2821" max="2822" width="8.28515625" style="57" customWidth="1"/>
    <col min="2823" max="2824" width="10.28515625" style="57" customWidth="1"/>
    <col min="2825" max="2825" width="15.7109375" style="57" customWidth="1"/>
    <col min="2826" max="3071" width="9.140625" style="57"/>
    <col min="3072" max="3072" width="4.28515625" style="57" customWidth="1"/>
    <col min="3073" max="3073" width="9.28515625" style="57" customWidth="1"/>
    <col min="3074" max="3074" width="36.7109375" style="57" customWidth="1"/>
    <col min="3075" max="3076" width="6.7109375" style="57" customWidth="1"/>
    <col min="3077" max="3078" width="8.28515625" style="57" customWidth="1"/>
    <col min="3079" max="3080" width="10.28515625" style="57" customWidth="1"/>
    <col min="3081" max="3081" width="15.7109375" style="57" customWidth="1"/>
    <col min="3082" max="3327" width="9.140625" style="57"/>
    <col min="3328" max="3328" width="4.28515625" style="57" customWidth="1"/>
    <col min="3329" max="3329" width="9.28515625" style="57" customWidth="1"/>
    <col min="3330" max="3330" width="36.7109375" style="57" customWidth="1"/>
    <col min="3331" max="3332" width="6.7109375" style="57" customWidth="1"/>
    <col min="3333" max="3334" width="8.28515625" style="57" customWidth="1"/>
    <col min="3335" max="3336" width="10.28515625" style="57" customWidth="1"/>
    <col min="3337" max="3337" width="15.7109375" style="57" customWidth="1"/>
    <col min="3338" max="3583" width="9.140625" style="57"/>
    <col min="3584" max="3584" width="4.28515625" style="57" customWidth="1"/>
    <col min="3585" max="3585" width="9.28515625" style="57" customWidth="1"/>
    <col min="3586" max="3586" width="36.7109375" style="57" customWidth="1"/>
    <col min="3587" max="3588" width="6.7109375" style="57" customWidth="1"/>
    <col min="3589" max="3590" width="8.28515625" style="57" customWidth="1"/>
    <col min="3591" max="3592" width="10.28515625" style="57" customWidth="1"/>
    <col min="3593" max="3593" width="15.7109375" style="57" customWidth="1"/>
    <col min="3594" max="3839" width="9.140625" style="57"/>
    <col min="3840" max="3840" width="4.28515625" style="57" customWidth="1"/>
    <col min="3841" max="3841" width="9.28515625" style="57" customWidth="1"/>
    <col min="3842" max="3842" width="36.7109375" style="57" customWidth="1"/>
    <col min="3843" max="3844" width="6.7109375" style="57" customWidth="1"/>
    <col min="3845" max="3846" width="8.28515625" style="57" customWidth="1"/>
    <col min="3847" max="3848" width="10.28515625" style="57" customWidth="1"/>
    <col min="3849" max="3849" width="15.7109375" style="57" customWidth="1"/>
    <col min="3850" max="4095" width="9.140625" style="57"/>
    <col min="4096" max="4096" width="4.28515625" style="57" customWidth="1"/>
    <col min="4097" max="4097" width="9.28515625" style="57" customWidth="1"/>
    <col min="4098" max="4098" width="36.7109375" style="57" customWidth="1"/>
    <col min="4099" max="4100" width="6.7109375" style="57" customWidth="1"/>
    <col min="4101" max="4102" width="8.28515625" style="57" customWidth="1"/>
    <col min="4103" max="4104" width="10.28515625" style="57" customWidth="1"/>
    <col min="4105" max="4105" width="15.7109375" style="57" customWidth="1"/>
    <col min="4106" max="4351" width="9.140625" style="57"/>
    <col min="4352" max="4352" width="4.28515625" style="57" customWidth="1"/>
    <col min="4353" max="4353" width="9.28515625" style="57" customWidth="1"/>
    <col min="4354" max="4354" width="36.7109375" style="57" customWidth="1"/>
    <col min="4355" max="4356" width="6.7109375" style="57" customWidth="1"/>
    <col min="4357" max="4358" width="8.28515625" style="57" customWidth="1"/>
    <col min="4359" max="4360" width="10.28515625" style="57" customWidth="1"/>
    <col min="4361" max="4361" width="15.7109375" style="57" customWidth="1"/>
    <col min="4362" max="4607" width="9.140625" style="57"/>
    <col min="4608" max="4608" width="4.28515625" style="57" customWidth="1"/>
    <col min="4609" max="4609" width="9.28515625" style="57" customWidth="1"/>
    <col min="4610" max="4610" width="36.7109375" style="57" customWidth="1"/>
    <col min="4611" max="4612" width="6.7109375" style="57" customWidth="1"/>
    <col min="4613" max="4614" width="8.28515625" style="57" customWidth="1"/>
    <col min="4615" max="4616" width="10.28515625" style="57" customWidth="1"/>
    <col min="4617" max="4617" width="15.7109375" style="57" customWidth="1"/>
    <col min="4618" max="4863" width="9.140625" style="57"/>
    <col min="4864" max="4864" width="4.28515625" style="57" customWidth="1"/>
    <col min="4865" max="4865" width="9.28515625" style="57" customWidth="1"/>
    <col min="4866" max="4866" width="36.7109375" style="57" customWidth="1"/>
    <col min="4867" max="4868" width="6.7109375" style="57" customWidth="1"/>
    <col min="4869" max="4870" width="8.28515625" style="57" customWidth="1"/>
    <col min="4871" max="4872" width="10.28515625" style="57" customWidth="1"/>
    <col min="4873" max="4873" width="15.7109375" style="57" customWidth="1"/>
    <col min="4874" max="5119" width="9.140625" style="57"/>
    <col min="5120" max="5120" width="4.28515625" style="57" customWidth="1"/>
    <col min="5121" max="5121" width="9.28515625" style="57" customWidth="1"/>
    <col min="5122" max="5122" width="36.7109375" style="57" customWidth="1"/>
    <col min="5123" max="5124" width="6.7109375" style="57" customWidth="1"/>
    <col min="5125" max="5126" width="8.28515625" style="57" customWidth="1"/>
    <col min="5127" max="5128" width="10.28515625" style="57" customWidth="1"/>
    <col min="5129" max="5129" width="15.7109375" style="57" customWidth="1"/>
    <col min="5130" max="5375" width="9.140625" style="57"/>
    <col min="5376" max="5376" width="4.28515625" style="57" customWidth="1"/>
    <col min="5377" max="5377" width="9.28515625" style="57" customWidth="1"/>
    <col min="5378" max="5378" width="36.7109375" style="57" customWidth="1"/>
    <col min="5379" max="5380" width="6.7109375" style="57" customWidth="1"/>
    <col min="5381" max="5382" width="8.28515625" style="57" customWidth="1"/>
    <col min="5383" max="5384" width="10.28515625" style="57" customWidth="1"/>
    <col min="5385" max="5385" width="15.7109375" style="57" customWidth="1"/>
    <col min="5386" max="5631" width="9.140625" style="57"/>
    <col min="5632" max="5632" width="4.28515625" style="57" customWidth="1"/>
    <col min="5633" max="5633" width="9.28515625" style="57" customWidth="1"/>
    <col min="5634" max="5634" width="36.7109375" style="57" customWidth="1"/>
    <col min="5635" max="5636" width="6.7109375" style="57" customWidth="1"/>
    <col min="5637" max="5638" width="8.28515625" style="57" customWidth="1"/>
    <col min="5639" max="5640" width="10.28515625" style="57" customWidth="1"/>
    <col min="5641" max="5641" width="15.7109375" style="57" customWidth="1"/>
    <col min="5642" max="5887" width="9.140625" style="57"/>
    <col min="5888" max="5888" width="4.28515625" style="57" customWidth="1"/>
    <col min="5889" max="5889" width="9.28515625" style="57" customWidth="1"/>
    <col min="5890" max="5890" width="36.7109375" style="57" customWidth="1"/>
    <col min="5891" max="5892" width="6.7109375" style="57" customWidth="1"/>
    <col min="5893" max="5894" width="8.28515625" style="57" customWidth="1"/>
    <col min="5895" max="5896" width="10.28515625" style="57" customWidth="1"/>
    <col min="5897" max="5897" width="15.7109375" style="57" customWidth="1"/>
    <col min="5898" max="6143" width="9.140625" style="57"/>
    <col min="6144" max="6144" width="4.28515625" style="57" customWidth="1"/>
    <col min="6145" max="6145" width="9.28515625" style="57" customWidth="1"/>
    <col min="6146" max="6146" width="36.7109375" style="57" customWidth="1"/>
    <col min="6147" max="6148" width="6.7109375" style="57" customWidth="1"/>
    <col min="6149" max="6150" width="8.28515625" style="57" customWidth="1"/>
    <col min="6151" max="6152" width="10.28515625" style="57" customWidth="1"/>
    <col min="6153" max="6153" width="15.7109375" style="57" customWidth="1"/>
    <col min="6154" max="6399" width="9.140625" style="57"/>
    <col min="6400" max="6400" width="4.28515625" style="57" customWidth="1"/>
    <col min="6401" max="6401" width="9.28515625" style="57" customWidth="1"/>
    <col min="6402" max="6402" width="36.7109375" style="57" customWidth="1"/>
    <col min="6403" max="6404" width="6.7109375" style="57" customWidth="1"/>
    <col min="6405" max="6406" width="8.28515625" style="57" customWidth="1"/>
    <col min="6407" max="6408" width="10.28515625" style="57" customWidth="1"/>
    <col min="6409" max="6409" width="15.7109375" style="57" customWidth="1"/>
    <col min="6410" max="6655" width="9.140625" style="57"/>
    <col min="6656" max="6656" width="4.28515625" style="57" customWidth="1"/>
    <col min="6657" max="6657" width="9.28515625" style="57" customWidth="1"/>
    <col min="6658" max="6658" width="36.7109375" style="57" customWidth="1"/>
    <col min="6659" max="6660" width="6.7109375" style="57" customWidth="1"/>
    <col min="6661" max="6662" width="8.28515625" style="57" customWidth="1"/>
    <col min="6663" max="6664" width="10.28515625" style="57" customWidth="1"/>
    <col min="6665" max="6665" width="15.7109375" style="57" customWidth="1"/>
    <col min="6666" max="6911" width="9.140625" style="57"/>
    <col min="6912" max="6912" width="4.28515625" style="57" customWidth="1"/>
    <col min="6913" max="6913" width="9.28515625" style="57" customWidth="1"/>
    <col min="6914" max="6914" width="36.7109375" style="57" customWidth="1"/>
    <col min="6915" max="6916" width="6.7109375" style="57" customWidth="1"/>
    <col min="6917" max="6918" width="8.28515625" style="57" customWidth="1"/>
    <col min="6919" max="6920" width="10.28515625" style="57" customWidth="1"/>
    <col min="6921" max="6921" width="15.7109375" style="57" customWidth="1"/>
    <col min="6922" max="7167" width="9.140625" style="57"/>
    <col min="7168" max="7168" width="4.28515625" style="57" customWidth="1"/>
    <col min="7169" max="7169" width="9.28515625" style="57" customWidth="1"/>
    <col min="7170" max="7170" width="36.7109375" style="57" customWidth="1"/>
    <col min="7171" max="7172" width="6.7109375" style="57" customWidth="1"/>
    <col min="7173" max="7174" width="8.28515625" style="57" customWidth="1"/>
    <col min="7175" max="7176" width="10.28515625" style="57" customWidth="1"/>
    <col min="7177" max="7177" width="15.7109375" style="57" customWidth="1"/>
    <col min="7178" max="7423" width="9.140625" style="57"/>
    <col min="7424" max="7424" width="4.28515625" style="57" customWidth="1"/>
    <col min="7425" max="7425" width="9.28515625" style="57" customWidth="1"/>
    <col min="7426" max="7426" width="36.7109375" style="57" customWidth="1"/>
    <col min="7427" max="7428" width="6.7109375" style="57" customWidth="1"/>
    <col min="7429" max="7430" width="8.28515625" style="57" customWidth="1"/>
    <col min="7431" max="7432" width="10.28515625" style="57" customWidth="1"/>
    <col min="7433" max="7433" width="15.7109375" style="57" customWidth="1"/>
    <col min="7434" max="7679" width="9.140625" style="57"/>
    <col min="7680" max="7680" width="4.28515625" style="57" customWidth="1"/>
    <col min="7681" max="7681" width="9.28515625" style="57" customWidth="1"/>
    <col min="7682" max="7682" width="36.7109375" style="57" customWidth="1"/>
    <col min="7683" max="7684" width="6.7109375" style="57" customWidth="1"/>
    <col min="7685" max="7686" width="8.28515625" style="57" customWidth="1"/>
    <col min="7687" max="7688" width="10.28515625" style="57" customWidth="1"/>
    <col min="7689" max="7689" width="15.7109375" style="57" customWidth="1"/>
    <col min="7690" max="7935" width="9.140625" style="57"/>
    <col min="7936" max="7936" width="4.28515625" style="57" customWidth="1"/>
    <col min="7937" max="7937" width="9.28515625" style="57" customWidth="1"/>
    <col min="7938" max="7938" width="36.7109375" style="57" customWidth="1"/>
    <col min="7939" max="7940" width="6.7109375" style="57" customWidth="1"/>
    <col min="7941" max="7942" width="8.28515625" style="57" customWidth="1"/>
    <col min="7943" max="7944" width="10.28515625" style="57" customWidth="1"/>
    <col min="7945" max="7945" width="15.7109375" style="57" customWidth="1"/>
    <col min="7946" max="8191" width="9.140625" style="57"/>
    <col min="8192" max="8192" width="4.28515625" style="57" customWidth="1"/>
    <col min="8193" max="8193" width="9.28515625" style="57" customWidth="1"/>
    <col min="8194" max="8194" width="36.7109375" style="57" customWidth="1"/>
    <col min="8195" max="8196" width="6.7109375" style="57" customWidth="1"/>
    <col min="8197" max="8198" width="8.28515625" style="57" customWidth="1"/>
    <col min="8199" max="8200" width="10.28515625" style="57" customWidth="1"/>
    <col min="8201" max="8201" width="15.7109375" style="57" customWidth="1"/>
    <col min="8202" max="8447" width="9.140625" style="57"/>
    <col min="8448" max="8448" width="4.28515625" style="57" customWidth="1"/>
    <col min="8449" max="8449" width="9.28515625" style="57" customWidth="1"/>
    <col min="8450" max="8450" width="36.7109375" style="57" customWidth="1"/>
    <col min="8451" max="8452" width="6.7109375" style="57" customWidth="1"/>
    <col min="8453" max="8454" width="8.28515625" style="57" customWidth="1"/>
    <col min="8455" max="8456" width="10.28515625" style="57" customWidth="1"/>
    <col min="8457" max="8457" width="15.7109375" style="57" customWidth="1"/>
    <col min="8458" max="8703" width="9.140625" style="57"/>
    <col min="8704" max="8704" width="4.28515625" style="57" customWidth="1"/>
    <col min="8705" max="8705" width="9.28515625" style="57" customWidth="1"/>
    <col min="8706" max="8706" width="36.7109375" style="57" customWidth="1"/>
    <col min="8707" max="8708" width="6.7109375" style="57" customWidth="1"/>
    <col min="8709" max="8710" width="8.28515625" style="57" customWidth="1"/>
    <col min="8711" max="8712" width="10.28515625" style="57" customWidth="1"/>
    <col min="8713" max="8713" width="15.7109375" style="57" customWidth="1"/>
    <col min="8714" max="8959" width="9.140625" style="57"/>
    <col min="8960" max="8960" width="4.28515625" style="57" customWidth="1"/>
    <col min="8961" max="8961" width="9.28515625" style="57" customWidth="1"/>
    <col min="8962" max="8962" width="36.7109375" style="57" customWidth="1"/>
    <col min="8963" max="8964" width="6.7109375" style="57" customWidth="1"/>
    <col min="8965" max="8966" width="8.28515625" style="57" customWidth="1"/>
    <col min="8967" max="8968" width="10.28515625" style="57" customWidth="1"/>
    <col min="8969" max="8969" width="15.7109375" style="57" customWidth="1"/>
    <col min="8970" max="9215" width="9.140625" style="57"/>
    <col min="9216" max="9216" width="4.28515625" style="57" customWidth="1"/>
    <col min="9217" max="9217" width="9.28515625" style="57" customWidth="1"/>
    <col min="9218" max="9218" width="36.7109375" style="57" customWidth="1"/>
    <col min="9219" max="9220" width="6.7109375" style="57" customWidth="1"/>
    <col min="9221" max="9222" width="8.28515625" style="57" customWidth="1"/>
    <col min="9223" max="9224" width="10.28515625" style="57" customWidth="1"/>
    <col min="9225" max="9225" width="15.7109375" style="57" customWidth="1"/>
    <col min="9226" max="9471" width="9.140625" style="57"/>
    <col min="9472" max="9472" width="4.28515625" style="57" customWidth="1"/>
    <col min="9473" max="9473" width="9.28515625" style="57" customWidth="1"/>
    <col min="9474" max="9474" width="36.7109375" style="57" customWidth="1"/>
    <col min="9475" max="9476" width="6.7109375" style="57" customWidth="1"/>
    <col min="9477" max="9478" width="8.28515625" style="57" customWidth="1"/>
    <col min="9479" max="9480" width="10.28515625" style="57" customWidth="1"/>
    <col min="9481" max="9481" width="15.7109375" style="57" customWidth="1"/>
    <col min="9482" max="9727" width="9.140625" style="57"/>
    <col min="9728" max="9728" width="4.28515625" style="57" customWidth="1"/>
    <col min="9729" max="9729" width="9.28515625" style="57" customWidth="1"/>
    <col min="9730" max="9730" width="36.7109375" style="57" customWidth="1"/>
    <col min="9731" max="9732" width="6.7109375" style="57" customWidth="1"/>
    <col min="9733" max="9734" width="8.28515625" style="57" customWidth="1"/>
    <col min="9735" max="9736" width="10.28515625" style="57" customWidth="1"/>
    <col min="9737" max="9737" width="15.7109375" style="57" customWidth="1"/>
    <col min="9738" max="9983" width="9.140625" style="57"/>
    <col min="9984" max="9984" width="4.28515625" style="57" customWidth="1"/>
    <col min="9985" max="9985" width="9.28515625" style="57" customWidth="1"/>
    <col min="9986" max="9986" width="36.7109375" style="57" customWidth="1"/>
    <col min="9987" max="9988" width="6.7109375" style="57" customWidth="1"/>
    <col min="9989" max="9990" width="8.28515625" style="57" customWidth="1"/>
    <col min="9991" max="9992" width="10.28515625" style="57" customWidth="1"/>
    <col min="9993" max="9993" width="15.7109375" style="57" customWidth="1"/>
    <col min="9994" max="10239" width="9.140625" style="57"/>
    <col min="10240" max="10240" width="4.28515625" style="57" customWidth="1"/>
    <col min="10241" max="10241" width="9.28515625" style="57" customWidth="1"/>
    <col min="10242" max="10242" width="36.7109375" style="57" customWidth="1"/>
    <col min="10243" max="10244" width="6.7109375" style="57" customWidth="1"/>
    <col min="10245" max="10246" width="8.28515625" style="57" customWidth="1"/>
    <col min="10247" max="10248" width="10.28515625" style="57" customWidth="1"/>
    <col min="10249" max="10249" width="15.7109375" style="57" customWidth="1"/>
    <col min="10250" max="10495" width="9.140625" style="57"/>
    <col min="10496" max="10496" width="4.28515625" style="57" customWidth="1"/>
    <col min="10497" max="10497" width="9.28515625" style="57" customWidth="1"/>
    <col min="10498" max="10498" width="36.7109375" style="57" customWidth="1"/>
    <col min="10499" max="10500" width="6.7109375" style="57" customWidth="1"/>
    <col min="10501" max="10502" width="8.28515625" style="57" customWidth="1"/>
    <col min="10503" max="10504" width="10.28515625" style="57" customWidth="1"/>
    <col min="10505" max="10505" width="15.7109375" style="57" customWidth="1"/>
    <col min="10506" max="10751" width="9.140625" style="57"/>
    <col min="10752" max="10752" width="4.28515625" style="57" customWidth="1"/>
    <col min="10753" max="10753" width="9.28515625" style="57" customWidth="1"/>
    <col min="10754" max="10754" width="36.7109375" style="57" customWidth="1"/>
    <col min="10755" max="10756" width="6.7109375" style="57" customWidth="1"/>
    <col min="10757" max="10758" width="8.28515625" style="57" customWidth="1"/>
    <col min="10759" max="10760" width="10.28515625" style="57" customWidth="1"/>
    <col min="10761" max="10761" width="15.7109375" style="57" customWidth="1"/>
    <col min="10762" max="11007" width="9.140625" style="57"/>
    <col min="11008" max="11008" width="4.28515625" style="57" customWidth="1"/>
    <col min="11009" max="11009" width="9.28515625" style="57" customWidth="1"/>
    <col min="11010" max="11010" width="36.7109375" style="57" customWidth="1"/>
    <col min="11011" max="11012" width="6.7109375" style="57" customWidth="1"/>
    <col min="11013" max="11014" width="8.28515625" style="57" customWidth="1"/>
    <col min="11015" max="11016" width="10.28515625" style="57" customWidth="1"/>
    <col min="11017" max="11017" width="15.7109375" style="57" customWidth="1"/>
    <col min="11018" max="11263" width="9.140625" style="57"/>
    <col min="11264" max="11264" width="4.28515625" style="57" customWidth="1"/>
    <col min="11265" max="11265" width="9.28515625" style="57" customWidth="1"/>
    <col min="11266" max="11266" width="36.7109375" style="57" customWidth="1"/>
    <col min="11267" max="11268" width="6.7109375" style="57" customWidth="1"/>
    <col min="11269" max="11270" width="8.28515625" style="57" customWidth="1"/>
    <col min="11271" max="11272" width="10.28515625" style="57" customWidth="1"/>
    <col min="11273" max="11273" width="15.7109375" style="57" customWidth="1"/>
    <col min="11274" max="11519" width="9.140625" style="57"/>
    <col min="11520" max="11520" width="4.28515625" style="57" customWidth="1"/>
    <col min="11521" max="11521" width="9.28515625" style="57" customWidth="1"/>
    <col min="11522" max="11522" width="36.7109375" style="57" customWidth="1"/>
    <col min="11523" max="11524" width="6.7109375" style="57" customWidth="1"/>
    <col min="11525" max="11526" width="8.28515625" style="57" customWidth="1"/>
    <col min="11527" max="11528" width="10.28515625" style="57" customWidth="1"/>
    <col min="11529" max="11529" width="15.7109375" style="57" customWidth="1"/>
    <col min="11530" max="11775" width="9.140625" style="57"/>
    <col min="11776" max="11776" width="4.28515625" style="57" customWidth="1"/>
    <col min="11777" max="11777" width="9.28515625" style="57" customWidth="1"/>
    <col min="11778" max="11778" width="36.7109375" style="57" customWidth="1"/>
    <col min="11779" max="11780" width="6.7109375" style="57" customWidth="1"/>
    <col min="11781" max="11782" width="8.28515625" style="57" customWidth="1"/>
    <col min="11783" max="11784" width="10.28515625" style="57" customWidth="1"/>
    <col min="11785" max="11785" width="15.7109375" style="57" customWidth="1"/>
    <col min="11786" max="12031" width="9.140625" style="57"/>
    <col min="12032" max="12032" width="4.28515625" style="57" customWidth="1"/>
    <col min="12033" max="12033" width="9.28515625" style="57" customWidth="1"/>
    <col min="12034" max="12034" width="36.7109375" style="57" customWidth="1"/>
    <col min="12035" max="12036" width="6.7109375" style="57" customWidth="1"/>
    <col min="12037" max="12038" width="8.28515625" style="57" customWidth="1"/>
    <col min="12039" max="12040" width="10.28515625" style="57" customWidth="1"/>
    <col min="12041" max="12041" width="15.7109375" style="57" customWidth="1"/>
    <col min="12042" max="12287" width="9.140625" style="57"/>
    <col min="12288" max="12288" width="4.28515625" style="57" customWidth="1"/>
    <col min="12289" max="12289" width="9.28515625" style="57" customWidth="1"/>
    <col min="12290" max="12290" width="36.7109375" style="57" customWidth="1"/>
    <col min="12291" max="12292" width="6.7109375" style="57" customWidth="1"/>
    <col min="12293" max="12294" width="8.28515625" style="57" customWidth="1"/>
    <col min="12295" max="12296" width="10.28515625" style="57" customWidth="1"/>
    <col min="12297" max="12297" width="15.7109375" style="57" customWidth="1"/>
    <col min="12298" max="12543" width="9.140625" style="57"/>
    <col min="12544" max="12544" width="4.28515625" style="57" customWidth="1"/>
    <col min="12545" max="12545" width="9.28515625" style="57" customWidth="1"/>
    <col min="12546" max="12546" width="36.7109375" style="57" customWidth="1"/>
    <col min="12547" max="12548" width="6.7109375" style="57" customWidth="1"/>
    <col min="12549" max="12550" width="8.28515625" style="57" customWidth="1"/>
    <col min="12551" max="12552" width="10.28515625" style="57" customWidth="1"/>
    <col min="12553" max="12553" width="15.7109375" style="57" customWidth="1"/>
    <col min="12554" max="12799" width="9.140625" style="57"/>
    <col min="12800" max="12800" width="4.28515625" style="57" customWidth="1"/>
    <col min="12801" max="12801" width="9.28515625" style="57" customWidth="1"/>
    <col min="12802" max="12802" width="36.7109375" style="57" customWidth="1"/>
    <col min="12803" max="12804" width="6.7109375" style="57" customWidth="1"/>
    <col min="12805" max="12806" width="8.28515625" style="57" customWidth="1"/>
    <col min="12807" max="12808" width="10.28515625" style="57" customWidth="1"/>
    <col min="12809" max="12809" width="15.7109375" style="57" customWidth="1"/>
    <col min="12810" max="13055" width="9.140625" style="57"/>
    <col min="13056" max="13056" width="4.28515625" style="57" customWidth="1"/>
    <col min="13057" max="13057" width="9.28515625" style="57" customWidth="1"/>
    <col min="13058" max="13058" width="36.7109375" style="57" customWidth="1"/>
    <col min="13059" max="13060" width="6.7109375" style="57" customWidth="1"/>
    <col min="13061" max="13062" width="8.28515625" style="57" customWidth="1"/>
    <col min="13063" max="13064" width="10.28515625" style="57" customWidth="1"/>
    <col min="13065" max="13065" width="15.7109375" style="57" customWidth="1"/>
    <col min="13066" max="13311" width="9.140625" style="57"/>
    <col min="13312" max="13312" width="4.28515625" style="57" customWidth="1"/>
    <col min="13313" max="13313" width="9.28515625" style="57" customWidth="1"/>
    <col min="13314" max="13314" width="36.7109375" style="57" customWidth="1"/>
    <col min="13315" max="13316" width="6.7109375" style="57" customWidth="1"/>
    <col min="13317" max="13318" width="8.28515625" style="57" customWidth="1"/>
    <col min="13319" max="13320" width="10.28515625" style="57" customWidth="1"/>
    <col min="13321" max="13321" width="15.7109375" style="57" customWidth="1"/>
    <col min="13322" max="13567" width="9.140625" style="57"/>
    <col min="13568" max="13568" width="4.28515625" style="57" customWidth="1"/>
    <col min="13569" max="13569" width="9.28515625" style="57" customWidth="1"/>
    <col min="13570" max="13570" width="36.7109375" style="57" customWidth="1"/>
    <col min="13571" max="13572" width="6.7109375" style="57" customWidth="1"/>
    <col min="13573" max="13574" width="8.28515625" style="57" customWidth="1"/>
    <col min="13575" max="13576" width="10.28515625" style="57" customWidth="1"/>
    <col min="13577" max="13577" width="15.7109375" style="57" customWidth="1"/>
    <col min="13578" max="13823" width="9.140625" style="57"/>
    <col min="13824" max="13824" width="4.28515625" style="57" customWidth="1"/>
    <col min="13825" max="13825" width="9.28515625" style="57" customWidth="1"/>
    <col min="13826" max="13826" width="36.7109375" style="57" customWidth="1"/>
    <col min="13827" max="13828" width="6.7109375" style="57" customWidth="1"/>
    <col min="13829" max="13830" width="8.28515625" style="57" customWidth="1"/>
    <col min="13831" max="13832" width="10.28515625" style="57" customWidth="1"/>
    <col min="13833" max="13833" width="15.7109375" style="57" customWidth="1"/>
    <col min="13834" max="14079" width="9.140625" style="57"/>
    <col min="14080" max="14080" width="4.28515625" style="57" customWidth="1"/>
    <col min="14081" max="14081" width="9.28515625" style="57" customWidth="1"/>
    <col min="14082" max="14082" width="36.7109375" style="57" customWidth="1"/>
    <col min="14083" max="14084" width="6.7109375" style="57" customWidth="1"/>
    <col min="14085" max="14086" width="8.28515625" style="57" customWidth="1"/>
    <col min="14087" max="14088" width="10.28515625" style="57" customWidth="1"/>
    <col min="14089" max="14089" width="15.7109375" style="57" customWidth="1"/>
    <col min="14090" max="14335" width="9.140625" style="57"/>
    <col min="14336" max="14336" width="4.28515625" style="57" customWidth="1"/>
    <col min="14337" max="14337" width="9.28515625" style="57" customWidth="1"/>
    <col min="14338" max="14338" width="36.7109375" style="57" customWidth="1"/>
    <col min="14339" max="14340" width="6.7109375" style="57" customWidth="1"/>
    <col min="14341" max="14342" width="8.28515625" style="57" customWidth="1"/>
    <col min="14343" max="14344" width="10.28515625" style="57" customWidth="1"/>
    <col min="14345" max="14345" width="15.7109375" style="57" customWidth="1"/>
    <col min="14346" max="14591" width="9.140625" style="57"/>
    <col min="14592" max="14592" width="4.28515625" style="57" customWidth="1"/>
    <col min="14593" max="14593" width="9.28515625" style="57" customWidth="1"/>
    <col min="14594" max="14594" width="36.7109375" style="57" customWidth="1"/>
    <col min="14595" max="14596" width="6.7109375" style="57" customWidth="1"/>
    <col min="14597" max="14598" width="8.28515625" style="57" customWidth="1"/>
    <col min="14599" max="14600" width="10.28515625" style="57" customWidth="1"/>
    <col min="14601" max="14601" width="15.7109375" style="57" customWidth="1"/>
    <col min="14602" max="14847" width="9.140625" style="57"/>
    <col min="14848" max="14848" width="4.28515625" style="57" customWidth="1"/>
    <col min="14849" max="14849" width="9.28515625" style="57" customWidth="1"/>
    <col min="14850" max="14850" width="36.7109375" style="57" customWidth="1"/>
    <col min="14851" max="14852" width="6.7109375" style="57" customWidth="1"/>
    <col min="14853" max="14854" width="8.28515625" style="57" customWidth="1"/>
    <col min="14855" max="14856" width="10.28515625" style="57" customWidth="1"/>
    <col min="14857" max="14857" width="15.7109375" style="57" customWidth="1"/>
    <col min="14858" max="15103" width="9.140625" style="57"/>
    <col min="15104" max="15104" width="4.28515625" style="57" customWidth="1"/>
    <col min="15105" max="15105" width="9.28515625" style="57" customWidth="1"/>
    <col min="15106" max="15106" width="36.7109375" style="57" customWidth="1"/>
    <col min="15107" max="15108" width="6.7109375" style="57" customWidth="1"/>
    <col min="15109" max="15110" width="8.28515625" style="57" customWidth="1"/>
    <col min="15111" max="15112" width="10.28515625" style="57" customWidth="1"/>
    <col min="15113" max="15113" width="15.7109375" style="57" customWidth="1"/>
    <col min="15114" max="15359" width="9.140625" style="57"/>
    <col min="15360" max="15360" width="4.28515625" style="57" customWidth="1"/>
    <col min="15361" max="15361" width="9.28515625" style="57" customWidth="1"/>
    <col min="15362" max="15362" width="36.7109375" style="57" customWidth="1"/>
    <col min="15363" max="15364" width="6.7109375" style="57" customWidth="1"/>
    <col min="15365" max="15366" width="8.28515625" style="57" customWidth="1"/>
    <col min="15367" max="15368" width="10.28515625" style="57" customWidth="1"/>
    <col min="15369" max="15369" width="15.7109375" style="57" customWidth="1"/>
    <col min="15370" max="15615" width="9.140625" style="57"/>
    <col min="15616" max="15616" width="4.28515625" style="57" customWidth="1"/>
    <col min="15617" max="15617" width="9.28515625" style="57" customWidth="1"/>
    <col min="15618" max="15618" width="36.7109375" style="57" customWidth="1"/>
    <col min="15619" max="15620" width="6.7109375" style="57" customWidth="1"/>
    <col min="15621" max="15622" width="8.28515625" style="57" customWidth="1"/>
    <col min="15623" max="15624" width="10.28515625" style="57" customWidth="1"/>
    <col min="15625" max="15625" width="15.7109375" style="57" customWidth="1"/>
    <col min="15626" max="15871" width="9.140625" style="57"/>
    <col min="15872" max="15872" width="4.28515625" style="57" customWidth="1"/>
    <col min="15873" max="15873" width="9.28515625" style="57" customWidth="1"/>
    <col min="15874" max="15874" width="36.7109375" style="57" customWidth="1"/>
    <col min="15875" max="15876" width="6.7109375" style="57" customWidth="1"/>
    <col min="15877" max="15878" width="8.28515625" style="57" customWidth="1"/>
    <col min="15879" max="15880" width="10.28515625" style="57" customWidth="1"/>
    <col min="15881" max="15881" width="15.7109375" style="57" customWidth="1"/>
    <col min="15882" max="16127" width="9.140625" style="57"/>
    <col min="16128" max="16128" width="4.28515625" style="57" customWidth="1"/>
    <col min="16129" max="16129" width="9.28515625" style="57" customWidth="1"/>
    <col min="16130" max="16130" width="36.7109375" style="57" customWidth="1"/>
    <col min="16131" max="16132" width="6.7109375" style="57" customWidth="1"/>
    <col min="16133" max="16134" width="8.28515625" style="57" customWidth="1"/>
    <col min="16135" max="16136" width="10.28515625" style="57" customWidth="1"/>
    <col min="16137" max="16137" width="15.7109375" style="57" customWidth="1"/>
    <col min="16138" max="16384" width="9.140625" style="57"/>
  </cols>
  <sheetData>
    <row r="1" spans="1:8" s="58" customFormat="1" ht="31.5">
      <c r="A1" s="34" t="s">
        <v>265</v>
      </c>
      <c r="B1" s="55" t="s">
        <v>266</v>
      </c>
      <c r="C1" s="56" t="s">
        <v>267</v>
      </c>
      <c r="D1" s="55" t="s">
        <v>268</v>
      </c>
      <c r="E1" s="56" t="s">
        <v>269</v>
      </c>
      <c r="F1" s="56" t="s">
        <v>270</v>
      </c>
      <c r="G1" s="56" t="s">
        <v>271</v>
      </c>
      <c r="H1" s="56" t="s">
        <v>272</v>
      </c>
    </row>
    <row r="2" spans="1:8" ht="141.75">
      <c r="A2" s="16">
        <v>1</v>
      </c>
      <c r="B2" s="65" t="s">
        <v>931</v>
      </c>
      <c r="C2" s="59">
        <v>8</v>
      </c>
      <c r="D2" s="57" t="s">
        <v>32</v>
      </c>
      <c r="G2" s="59">
        <f>ROUND(C2*E2, 0)</f>
        <v>0</v>
      </c>
      <c r="H2" s="59">
        <f>ROUND(C2*F2, 0)</f>
        <v>0</v>
      </c>
    </row>
    <row r="3" spans="1:8" ht="31.5">
      <c r="B3" s="65" t="s">
        <v>932</v>
      </c>
    </row>
    <row r="5" spans="1:8" ht="126">
      <c r="A5" s="16">
        <v>2</v>
      </c>
      <c r="B5" s="65" t="s">
        <v>933</v>
      </c>
      <c r="C5" s="59">
        <v>10</v>
      </c>
      <c r="D5" s="57" t="s">
        <v>32</v>
      </c>
      <c r="G5" s="59">
        <f>ROUND(C5*E5, 0)</f>
        <v>0</v>
      </c>
      <c r="H5" s="59">
        <f>ROUND(C5*F5, 0)</f>
        <v>0</v>
      </c>
    </row>
    <row r="7" spans="1:8" ht="126">
      <c r="A7" s="16">
        <v>3</v>
      </c>
      <c r="B7" s="65" t="s">
        <v>934</v>
      </c>
      <c r="C7" s="59">
        <v>4</v>
      </c>
      <c r="D7" s="57" t="s">
        <v>32</v>
      </c>
      <c r="G7" s="59">
        <f>ROUND(C7*E7, 0)</f>
        <v>0</v>
      </c>
      <c r="H7" s="59">
        <f>ROUND(C7*F7, 0)</f>
        <v>0</v>
      </c>
    </row>
    <row r="9" spans="1:8" ht="126">
      <c r="A9" s="16">
        <v>4</v>
      </c>
      <c r="B9" s="65" t="s">
        <v>935</v>
      </c>
      <c r="C9" s="59">
        <v>2</v>
      </c>
      <c r="D9" s="57" t="s">
        <v>32</v>
      </c>
      <c r="G9" s="59">
        <f>ROUND(C9*E9, 0)</f>
        <v>0</v>
      </c>
      <c r="H9" s="59">
        <f>ROUND(C9*F9, 0)</f>
        <v>0</v>
      </c>
    </row>
    <row r="11" spans="1:8" s="60" customFormat="1">
      <c r="A11" s="34"/>
      <c r="B11" s="55" t="s">
        <v>275</v>
      </c>
      <c r="C11" s="56"/>
      <c r="D11" s="55"/>
      <c r="E11" s="56"/>
      <c r="F11" s="56"/>
      <c r="G11" s="56">
        <f>ROUND(SUM(G2:G10),0)</f>
        <v>0</v>
      </c>
      <c r="H11" s="56">
        <f>ROUND(SUM(H2:H10),0)</f>
        <v>0</v>
      </c>
    </row>
  </sheetData>
  <pageMargins left="0.2361111111111111" right="0.2361111111111111" top="0.69444444444444442" bottom="0.69444444444444442" header="0.41666666666666669" footer="0.41666666666666669"/>
  <pageSetup paperSize="9" scale="78" orientation="portrait" useFirstPageNumber="1" r:id="rId1"/>
  <headerFooter>
    <oddHeader>&amp;L&amp;"Times New Roman CE,bold"&amp;10 Légkondicionáló berendezések</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view="pageBreakPreview" zoomScale="60" zoomScaleNormal="100" workbookViewId="0">
      <selection activeCell="D4" sqref="D4:E33"/>
    </sheetView>
  </sheetViews>
  <sheetFormatPr defaultRowHeight="16.5"/>
  <cols>
    <col min="1" max="1" width="55.7109375" style="2" customWidth="1"/>
    <col min="2" max="3" width="9.140625" style="1"/>
    <col min="4" max="7" width="20.7109375" style="5" customWidth="1"/>
    <col min="8" max="16384" width="9.140625" style="1"/>
  </cols>
  <sheetData>
    <row r="1" spans="1:7" ht="17.25">
      <c r="A1" s="16"/>
      <c r="B1" s="11"/>
      <c r="C1" s="11"/>
      <c r="D1" s="32" t="s">
        <v>0</v>
      </c>
      <c r="E1" s="32" t="s">
        <v>1</v>
      </c>
      <c r="F1" s="32" t="s">
        <v>2</v>
      </c>
      <c r="G1" s="32" t="s">
        <v>3</v>
      </c>
    </row>
    <row r="2" spans="1:7" ht="17.25">
      <c r="A2" s="35" t="s">
        <v>16</v>
      </c>
      <c r="B2" s="11"/>
      <c r="C2" s="11"/>
      <c r="D2" s="32"/>
      <c r="E2" s="32"/>
      <c r="F2" s="32"/>
      <c r="G2" s="32"/>
    </row>
    <row r="3" spans="1:7" ht="17.25">
      <c r="A3" s="36" t="s">
        <v>207</v>
      </c>
      <c r="B3" s="11"/>
      <c r="C3" s="11"/>
      <c r="D3" s="32"/>
      <c r="E3" s="32"/>
      <c r="F3" s="32"/>
      <c r="G3" s="32"/>
    </row>
    <row r="4" spans="1:7" ht="126">
      <c r="A4" s="16" t="s">
        <v>208</v>
      </c>
      <c r="B4" s="11"/>
      <c r="C4" s="11"/>
      <c r="D4" s="32"/>
      <c r="E4" s="32"/>
      <c r="F4" s="32"/>
      <c r="G4" s="32"/>
    </row>
    <row r="5" spans="1:7" ht="17.25">
      <c r="A5" s="11"/>
      <c r="B5" s="11">
        <v>610</v>
      </c>
      <c r="C5" s="11" t="s">
        <v>4</v>
      </c>
      <c r="D5" s="32"/>
      <c r="E5" s="32"/>
      <c r="F5" s="32">
        <f>B5*D5</f>
        <v>0</v>
      </c>
      <c r="G5" s="32">
        <f>B5*E5</f>
        <v>0</v>
      </c>
    </row>
    <row r="6" spans="1:7" ht="17.25">
      <c r="A6" s="36" t="s">
        <v>7</v>
      </c>
      <c r="B6" s="11"/>
      <c r="C6" s="11"/>
      <c r="D6" s="32"/>
      <c r="E6" s="32"/>
      <c r="F6" s="32"/>
      <c r="G6" s="32"/>
    </row>
    <row r="7" spans="1:7" ht="157.5">
      <c r="A7" s="16" t="s">
        <v>209</v>
      </c>
      <c r="B7" s="11"/>
      <c r="C7" s="11"/>
      <c r="D7" s="32"/>
      <c r="E7" s="32"/>
      <c r="F7" s="32"/>
      <c r="G7" s="32"/>
    </row>
    <row r="8" spans="1:7" ht="17.25">
      <c r="A8" s="11"/>
      <c r="B8" s="11">
        <v>430</v>
      </c>
      <c r="C8" s="11" t="s">
        <v>5</v>
      </c>
      <c r="D8" s="32"/>
      <c r="E8" s="32"/>
      <c r="F8" s="32">
        <f>B8*D8</f>
        <v>0</v>
      </c>
      <c r="G8" s="32">
        <f>B8*E8</f>
        <v>0</v>
      </c>
    </row>
    <row r="9" spans="1:7" ht="17.25">
      <c r="A9" s="36" t="s">
        <v>8</v>
      </c>
      <c r="B9" s="11"/>
      <c r="C9" s="11"/>
      <c r="D9" s="32"/>
      <c r="E9" s="32"/>
      <c r="F9" s="32"/>
      <c r="G9" s="32"/>
    </row>
    <row r="10" spans="1:7" ht="126">
      <c r="A10" s="16" t="s">
        <v>210</v>
      </c>
      <c r="B10" s="11"/>
      <c r="C10" s="11"/>
      <c r="D10" s="32"/>
      <c r="E10" s="32"/>
      <c r="F10" s="32"/>
      <c r="G10" s="32"/>
    </row>
    <row r="11" spans="1:7" ht="17.25">
      <c r="A11" s="11"/>
      <c r="B11" s="11">
        <v>730</v>
      </c>
      <c r="C11" s="11" t="s">
        <v>5</v>
      </c>
      <c r="D11" s="32"/>
      <c r="E11" s="32"/>
      <c r="F11" s="32">
        <f>B11*D11</f>
        <v>0</v>
      </c>
      <c r="G11" s="32">
        <f>B11*E11</f>
        <v>0</v>
      </c>
    </row>
    <row r="12" spans="1:7" ht="17.25">
      <c r="A12" s="36" t="s">
        <v>9</v>
      </c>
      <c r="B12" s="11"/>
      <c r="C12" s="11"/>
      <c r="D12" s="32"/>
      <c r="E12" s="32"/>
      <c r="F12" s="32"/>
      <c r="G12" s="32"/>
    </row>
    <row r="13" spans="1:7" ht="78.75">
      <c r="A13" s="16" t="s">
        <v>10</v>
      </c>
      <c r="B13" s="11"/>
      <c r="C13" s="11"/>
      <c r="D13" s="32"/>
      <c r="E13" s="32"/>
      <c r="F13" s="32"/>
      <c r="G13" s="32"/>
    </row>
    <row r="14" spans="1:7" ht="17.25">
      <c r="A14" s="11"/>
      <c r="B14" s="11">
        <v>40</v>
      </c>
      <c r="C14" s="11" t="s">
        <v>4</v>
      </c>
      <c r="D14" s="32"/>
      <c r="E14" s="32"/>
      <c r="F14" s="32">
        <f>B14*D14</f>
        <v>0</v>
      </c>
      <c r="G14" s="32">
        <f>B14*E14</f>
        <v>0</v>
      </c>
    </row>
    <row r="15" spans="1:7" ht="17.25">
      <c r="A15" s="36" t="s">
        <v>11</v>
      </c>
      <c r="B15" s="11"/>
      <c r="C15" s="11"/>
      <c r="D15" s="32"/>
      <c r="E15" s="32"/>
      <c r="F15" s="32"/>
      <c r="G15" s="32"/>
    </row>
    <row r="16" spans="1:7" ht="47.25">
      <c r="A16" s="16" t="s">
        <v>13</v>
      </c>
      <c r="B16" s="11"/>
      <c r="C16" s="11"/>
      <c r="D16" s="32"/>
      <c r="E16" s="32"/>
      <c r="F16" s="32"/>
      <c r="G16" s="32"/>
    </row>
    <row r="17" spans="1:7" ht="17.25">
      <c r="A17" s="11"/>
      <c r="B17" s="11">
        <v>2700</v>
      </c>
      <c r="C17" s="11" t="s">
        <v>6</v>
      </c>
      <c r="D17" s="32"/>
      <c r="E17" s="32"/>
      <c r="F17" s="32">
        <f>B17*D17</f>
        <v>0</v>
      </c>
      <c r="G17" s="32">
        <f>B17*E17</f>
        <v>0</v>
      </c>
    </row>
    <row r="18" spans="1:7" ht="17.25">
      <c r="A18" s="37" t="s">
        <v>211</v>
      </c>
      <c r="B18" s="11"/>
      <c r="C18" s="11"/>
      <c r="D18" s="32"/>
      <c r="E18" s="32"/>
      <c r="F18" s="32"/>
      <c r="G18" s="32"/>
    </row>
    <row r="19" spans="1:7" ht="110.25">
      <c r="A19" s="16" t="s">
        <v>214</v>
      </c>
      <c r="B19" s="11"/>
      <c r="C19" s="11"/>
      <c r="D19" s="32"/>
      <c r="E19" s="32"/>
      <c r="F19" s="32"/>
      <c r="G19" s="32"/>
    </row>
    <row r="20" spans="1:7" ht="17.25">
      <c r="A20" s="11"/>
      <c r="B20" s="11">
        <v>125</v>
      </c>
      <c r="C20" s="11" t="s">
        <v>6</v>
      </c>
      <c r="D20" s="32"/>
      <c r="E20" s="32"/>
      <c r="F20" s="32">
        <f>B20*D20</f>
        <v>0</v>
      </c>
      <c r="G20" s="32">
        <f>B20*E20</f>
        <v>0</v>
      </c>
    </row>
    <row r="21" spans="1:7" ht="17.25">
      <c r="A21" s="36" t="s">
        <v>12</v>
      </c>
      <c r="B21" s="11"/>
      <c r="C21" s="11"/>
      <c r="D21" s="32"/>
      <c r="E21" s="32"/>
      <c r="F21" s="32"/>
      <c r="G21" s="32"/>
    </row>
    <row r="22" spans="1:7" ht="78.75">
      <c r="A22" s="16" t="s">
        <v>14</v>
      </c>
      <c r="B22" s="11"/>
      <c r="C22" s="11"/>
      <c r="D22" s="32"/>
      <c r="E22" s="32"/>
      <c r="F22" s="32"/>
      <c r="G22" s="32"/>
    </row>
    <row r="23" spans="1:7" ht="17.25">
      <c r="A23" s="11"/>
      <c r="B23" s="11">
        <v>325</v>
      </c>
      <c r="C23" s="11" t="s">
        <v>15</v>
      </c>
      <c r="D23" s="32"/>
      <c r="E23" s="32"/>
      <c r="F23" s="32">
        <f>B23*D23</f>
        <v>0</v>
      </c>
      <c r="G23" s="32">
        <f>B23*E23</f>
        <v>0</v>
      </c>
    </row>
    <row r="24" spans="1:7" ht="17.25">
      <c r="A24" s="36" t="s">
        <v>212</v>
      </c>
      <c r="B24" s="11"/>
      <c r="C24" s="11"/>
      <c r="D24" s="32"/>
      <c r="E24" s="32"/>
      <c r="F24" s="32"/>
      <c r="G24" s="32"/>
    </row>
    <row r="25" spans="1:7" ht="126">
      <c r="A25" s="16" t="s">
        <v>213</v>
      </c>
      <c r="B25" s="11"/>
      <c r="C25" s="11"/>
      <c r="D25" s="32"/>
      <c r="E25" s="32"/>
      <c r="F25" s="32"/>
      <c r="G25" s="32"/>
    </row>
    <row r="26" spans="1:7" ht="17.25">
      <c r="A26" s="11"/>
      <c r="B26" s="11">
        <v>7</v>
      </c>
      <c r="C26" s="11" t="s">
        <v>6</v>
      </c>
      <c r="D26" s="32"/>
      <c r="E26" s="32"/>
      <c r="F26" s="32">
        <f>B26*D26</f>
        <v>0</v>
      </c>
      <c r="G26" s="32">
        <f>B26*E26</f>
        <v>0</v>
      </c>
    </row>
    <row r="27" spans="1:7" ht="17.25">
      <c r="A27" s="36" t="s">
        <v>194</v>
      </c>
      <c r="B27" s="11"/>
      <c r="C27" s="11"/>
      <c r="D27" s="32"/>
      <c r="E27" s="32"/>
      <c r="F27" s="32"/>
      <c r="G27" s="32"/>
    </row>
    <row r="28" spans="1:7" ht="47.25">
      <c r="A28" s="16" t="s">
        <v>192</v>
      </c>
      <c r="B28" s="11"/>
      <c r="C28" s="11"/>
      <c r="D28" s="32"/>
      <c r="E28" s="32"/>
      <c r="F28" s="32"/>
      <c r="G28" s="32"/>
    </row>
    <row r="29" spans="1:7" ht="17.25">
      <c r="A29" s="11"/>
      <c r="B29" s="11">
        <v>1</v>
      </c>
      <c r="C29" s="11" t="s">
        <v>30</v>
      </c>
      <c r="D29" s="32"/>
      <c r="E29" s="32"/>
      <c r="F29" s="32">
        <f>B29*D29</f>
        <v>0</v>
      </c>
      <c r="G29" s="32">
        <f>B29*E29</f>
        <v>0</v>
      </c>
    </row>
    <row r="30" spans="1:7" ht="47.25">
      <c r="A30" s="16" t="s">
        <v>193</v>
      </c>
      <c r="B30" s="11"/>
      <c r="C30" s="11"/>
      <c r="D30" s="32"/>
      <c r="E30" s="32"/>
      <c r="F30" s="32"/>
      <c r="G30" s="32"/>
    </row>
    <row r="31" spans="1:7" ht="17.25">
      <c r="A31" s="11"/>
      <c r="B31" s="11">
        <v>1</v>
      </c>
      <c r="C31" s="11" t="s">
        <v>30</v>
      </c>
      <c r="D31" s="32"/>
      <c r="E31" s="32"/>
      <c r="F31" s="32">
        <f>B31*D31</f>
        <v>0</v>
      </c>
      <c r="G31" s="32">
        <f>B31*E31</f>
        <v>0</v>
      </c>
    </row>
    <row r="32" spans="1:7" ht="31.5">
      <c r="A32" s="36" t="s">
        <v>191</v>
      </c>
      <c r="B32" s="11"/>
      <c r="C32" s="11"/>
      <c r="D32" s="32"/>
      <c r="E32" s="32"/>
      <c r="F32" s="32"/>
      <c r="G32" s="32"/>
    </row>
    <row r="33" spans="1:7" ht="17.25">
      <c r="A33" s="11"/>
      <c r="B33" s="11">
        <v>1</v>
      </c>
      <c r="C33" s="11" t="s">
        <v>30</v>
      </c>
      <c r="D33" s="32"/>
      <c r="E33" s="32"/>
      <c r="F33" s="32">
        <f>B33*D33</f>
        <v>0</v>
      </c>
      <c r="G33" s="32">
        <f>B33*E33</f>
        <v>0</v>
      </c>
    </row>
    <row r="34" spans="1:7" ht="17.25">
      <c r="A34" s="38" t="s">
        <v>47</v>
      </c>
      <c r="B34" s="39"/>
      <c r="C34" s="39"/>
      <c r="D34" s="40"/>
      <c r="E34" s="40"/>
      <c r="F34" s="40">
        <f>SUM(F5:F33)</f>
        <v>0</v>
      </c>
      <c r="G34" s="41">
        <f>SUM(G5:G33)</f>
        <v>0</v>
      </c>
    </row>
    <row r="35" spans="1:7">
      <c r="A35" s="3"/>
      <c r="B35" s="4"/>
      <c r="C35" s="4"/>
      <c r="D35" s="6"/>
      <c r="E35" s="6"/>
      <c r="F35" s="6"/>
      <c r="G35" s="6"/>
    </row>
  </sheetData>
  <pageMargins left="0.7" right="0.7" top="0.75" bottom="0.75" header="0.3" footer="0.3"/>
  <pageSetup paperSize="9" scale="5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view="pageBreakPreview" zoomScale="60" zoomScaleNormal="100" workbookViewId="0">
      <selection activeCell="F48" sqref="F48"/>
    </sheetView>
  </sheetViews>
  <sheetFormatPr defaultRowHeight="15.75"/>
  <cols>
    <col min="1" max="1" width="36.42578125" style="49" customWidth="1"/>
    <col min="2" max="2" width="10.7109375" style="49" customWidth="1"/>
    <col min="3" max="4" width="15.7109375" style="49" customWidth="1"/>
    <col min="5" max="256" width="9.140625" style="49"/>
    <col min="257" max="257" width="36.42578125" style="49" customWidth="1"/>
    <col min="258" max="258" width="10.7109375" style="49" customWidth="1"/>
    <col min="259" max="260" width="15.7109375" style="49" customWidth="1"/>
    <col min="261" max="512" width="9.140625" style="49"/>
    <col min="513" max="513" width="36.42578125" style="49" customWidth="1"/>
    <col min="514" max="514" width="10.7109375" style="49" customWidth="1"/>
    <col min="515" max="516" width="15.7109375" style="49" customWidth="1"/>
    <col min="517" max="768" width="9.140625" style="49"/>
    <col min="769" max="769" width="36.42578125" style="49" customWidth="1"/>
    <col min="770" max="770" width="10.7109375" style="49" customWidth="1"/>
    <col min="771" max="772" width="15.7109375" style="49" customWidth="1"/>
    <col min="773" max="1024" width="9.140625" style="49"/>
    <col min="1025" max="1025" width="36.42578125" style="49" customWidth="1"/>
    <col min="1026" max="1026" width="10.7109375" style="49" customWidth="1"/>
    <col min="1027" max="1028" width="15.7109375" style="49" customWidth="1"/>
    <col min="1029" max="1280" width="9.140625" style="49"/>
    <col min="1281" max="1281" width="36.42578125" style="49" customWidth="1"/>
    <col min="1282" max="1282" width="10.7109375" style="49" customWidth="1"/>
    <col min="1283" max="1284" width="15.7109375" style="49" customWidth="1"/>
    <col min="1285" max="1536" width="9.140625" style="49"/>
    <col min="1537" max="1537" width="36.42578125" style="49" customWidth="1"/>
    <col min="1538" max="1538" width="10.7109375" style="49" customWidth="1"/>
    <col min="1539" max="1540" width="15.7109375" style="49" customWidth="1"/>
    <col min="1541" max="1792" width="9.140625" style="49"/>
    <col min="1793" max="1793" width="36.42578125" style="49" customWidth="1"/>
    <col min="1794" max="1794" width="10.7109375" style="49" customWidth="1"/>
    <col min="1795" max="1796" width="15.7109375" style="49" customWidth="1"/>
    <col min="1797" max="2048" width="9.140625" style="49"/>
    <col min="2049" max="2049" width="36.42578125" style="49" customWidth="1"/>
    <col min="2050" max="2050" width="10.7109375" style="49" customWidth="1"/>
    <col min="2051" max="2052" width="15.7109375" style="49" customWidth="1"/>
    <col min="2053" max="2304" width="9.140625" style="49"/>
    <col min="2305" max="2305" width="36.42578125" style="49" customWidth="1"/>
    <col min="2306" max="2306" width="10.7109375" style="49" customWidth="1"/>
    <col min="2307" max="2308" width="15.7109375" style="49" customWidth="1"/>
    <col min="2309" max="2560" width="9.140625" style="49"/>
    <col min="2561" max="2561" width="36.42578125" style="49" customWidth="1"/>
    <col min="2562" max="2562" width="10.7109375" style="49" customWidth="1"/>
    <col min="2563" max="2564" width="15.7109375" style="49" customWidth="1"/>
    <col min="2565" max="2816" width="9.140625" style="49"/>
    <col min="2817" max="2817" width="36.42578125" style="49" customWidth="1"/>
    <col min="2818" max="2818" width="10.7109375" style="49" customWidth="1"/>
    <col min="2819" max="2820" width="15.7109375" style="49" customWidth="1"/>
    <col min="2821" max="3072" width="9.140625" style="49"/>
    <col min="3073" max="3073" width="36.42578125" style="49" customWidth="1"/>
    <col min="3074" max="3074" width="10.7109375" style="49" customWidth="1"/>
    <col min="3075" max="3076" width="15.7109375" style="49" customWidth="1"/>
    <col min="3077" max="3328" width="9.140625" style="49"/>
    <col min="3329" max="3329" width="36.42578125" style="49" customWidth="1"/>
    <col min="3330" max="3330" width="10.7109375" style="49" customWidth="1"/>
    <col min="3331" max="3332" width="15.7109375" style="49" customWidth="1"/>
    <col min="3333" max="3584" width="9.140625" style="49"/>
    <col min="3585" max="3585" width="36.42578125" style="49" customWidth="1"/>
    <col min="3586" max="3586" width="10.7109375" style="49" customWidth="1"/>
    <col min="3587" max="3588" width="15.7109375" style="49" customWidth="1"/>
    <col min="3589" max="3840" width="9.140625" style="49"/>
    <col min="3841" max="3841" width="36.42578125" style="49" customWidth="1"/>
    <col min="3842" max="3842" width="10.7109375" style="49" customWidth="1"/>
    <col min="3843" max="3844" width="15.7109375" style="49" customWidth="1"/>
    <col min="3845" max="4096" width="9.140625" style="49"/>
    <col min="4097" max="4097" width="36.42578125" style="49" customWidth="1"/>
    <col min="4098" max="4098" width="10.7109375" style="49" customWidth="1"/>
    <col min="4099" max="4100" width="15.7109375" style="49" customWidth="1"/>
    <col min="4101" max="4352" width="9.140625" style="49"/>
    <col min="4353" max="4353" width="36.42578125" style="49" customWidth="1"/>
    <col min="4354" max="4354" width="10.7109375" style="49" customWidth="1"/>
    <col min="4355" max="4356" width="15.7109375" style="49" customWidth="1"/>
    <col min="4357" max="4608" width="9.140625" style="49"/>
    <col min="4609" max="4609" width="36.42578125" style="49" customWidth="1"/>
    <col min="4610" max="4610" width="10.7109375" style="49" customWidth="1"/>
    <col min="4611" max="4612" width="15.7109375" style="49" customWidth="1"/>
    <col min="4613" max="4864" width="9.140625" style="49"/>
    <col min="4865" max="4865" width="36.42578125" style="49" customWidth="1"/>
    <col min="4866" max="4866" width="10.7109375" style="49" customWidth="1"/>
    <col min="4867" max="4868" width="15.7109375" style="49" customWidth="1"/>
    <col min="4869" max="5120" width="9.140625" style="49"/>
    <col min="5121" max="5121" width="36.42578125" style="49" customWidth="1"/>
    <col min="5122" max="5122" width="10.7109375" style="49" customWidth="1"/>
    <col min="5123" max="5124" width="15.7109375" style="49" customWidth="1"/>
    <col min="5125" max="5376" width="9.140625" style="49"/>
    <col min="5377" max="5377" width="36.42578125" style="49" customWidth="1"/>
    <col min="5378" max="5378" width="10.7109375" style="49" customWidth="1"/>
    <col min="5379" max="5380" width="15.7109375" style="49" customWidth="1"/>
    <col min="5381" max="5632" width="9.140625" style="49"/>
    <col min="5633" max="5633" width="36.42578125" style="49" customWidth="1"/>
    <col min="5634" max="5634" width="10.7109375" style="49" customWidth="1"/>
    <col min="5635" max="5636" width="15.7109375" style="49" customWidth="1"/>
    <col min="5637" max="5888" width="9.140625" style="49"/>
    <col min="5889" max="5889" width="36.42578125" style="49" customWidth="1"/>
    <col min="5890" max="5890" width="10.7109375" style="49" customWidth="1"/>
    <col min="5891" max="5892" width="15.7109375" style="49" customWidth="1"/>
    <col min="5893" max="6144" width="9.140625" style="49"/>
    <col min="6145" max="6145" width="36.42578125" style="49" customWidth="1"/>
    <col min="6146" max="6146" width="10.7109375" style="49" customWidth="1"/>
    <col min="6147" max="6148" width="15.7109375" style="49" customWidth="1"/>
    <col min="6149" max="6400" width="9.140625" style="49"/>
    <col min="6401" max="6401" width="36.42578125" style="49" customWidth="1"/>
    <col min="6402" max="6402" width="10.7109375" style="49" customWidth="1"/>
    <col min="6403" max="6404" width="15.7109375" style="49" customWidth="1"/>
    <col min="6405" max="6656" width="9.140625" style="49"/>
    <col min="6657" max="6657" width="36.42578125" style="49" customWidth="1"/>
    <col min="6658" max="6658" width="10.7109375" style="49" customWidth="1"/>
    <col min="6659" max="6660" width="15.7109375" style="49" customWidth="1"/>
    <col min="6661" max="6912" width="9.140625" style="49"/>
    <col min="6913" max="6913" width="36.42578125" style="49" customWidth="1"/>
    <col min="6914" max="6914" width="10.7109375" style="49" customWidth="1"/>
    <col min="6915" max="6916" width="15.7109375" style="49" customWidth="1"/>
    <col min="6917" max="7168" width="9.140625" style="49"/>
    <col min="7169" max="7169" width="36.42578125" style="49" customWidth="1"/>
    <col min="7170" max="7170" width="10.7109375" style="49" customWidth="1"/>
    <col min="7171" max="7172" width="15.7109375" style="49" customWidth="1"/>
    <col min="7173" max="7424" width="9.140625" style="49"/>
    <col min="7425" max="7425" width="36.42578125" style="49" customWidth="1"/>
    <col min="7426" max="7426" width="10.7109375" style="49" customWidth="1"/>
    <col min="7427" max="7428" width="15.7109375" style="49" customWidth="1"/>
    <col min="7429" max="7680" width="9.140625" style="49"/>
    <col min="7681" max="7681" width="36.42578125" style="49" customWidth="1"/>
    <col min="7682" max="7682" width="10.7109375" style="49" customWidth="1"/>
    <col min="7683" max="7684" width="15.7109375" style="49" customWidth="1"/>
    <col min="7685" max="7936" width="9.140625" style="49"/>
    <col min="7937" max="7937" width="36.42578125" style="49" customWidth="1"/>
    <col min="7938" max="7938" width="10.7109375" style="49" customWidth="1"/>
    <col min="7939" max="7940" width="15.7109375" style="49" customWidth="1"/>
    <col min="7941" max="8192" width="9.140625" style="49"/>
    <col min="8193" max="8193" width="36.42578125" style="49" customWidth="1"/>
    <col min="8194" max="8194" width="10.7109375" style="49" customWidth="1"/>
    <col min="8195" max="8196" width="15.7109375" style="49" customWidth="1"/>
    <col min="8197" max="8448" width="9.140625" style="49"/>
    <col min="8449" max="8449" width="36.42578125" style="49" customWidth="1"/>
    <col min="8450" max="8450" width="10.7109375" style="49" customWidth="1"/>
    <col min="8451" max="8452" width="15.7109375" style="49" customWidth="1"/>
    <col min="8453" max="8704" width="9.140625" style="49"/>
    <col min="8705" max="8705" width="36.42578125" style="49" customWidth="1"/>
    <col min="8706" max="8706" width="10.7109375" style="49" customWidth="1"/>
    <col min="8707" max="8708" width="15.7109375" style="49" customWidth="1"/>
    <col min="8709" max="8960" width="9.140625" style="49"/>
    <col min="8961" max="8961" width="36.42578125" style="49" customWidth="1"/>
    <col min="8962" max="8962" width="10.7109375" style="49" customWidth="1"/>
    <col min="8963" max="8964" width="15.7109375" style="49" customWidth="1"/>
    <col min="8965" max="9216" width="9.140625" style="49"/>
    <col min="9217" max="9217" width="36.42578125" style="49" customWidth="1"/>
    <col min="9218" max="9218" width="10.7109375" style="49" customWidth="1"/>
    <col min="9219" max="9220" width="15.7109375" style="49" customWidth="1"/>
    <col min="9221" max="9472" width="9.140625" style="49"/>
    <col min="9473" max="9473" width="36.42578125" style="49" customWidth="1"/>
    <col min="9474" max="9474" width="10.7109375" style="49" customWidth="1"/>
    <col min="9475" max="9476" width="15.7109375" style="49" customWidth="1"/>
    <col min="9477" max="9728" width="9.140625" style="49"/>
    <col min="9729" max="9729" width="36.42578125" style="49" customWidth="1"/>
    <col min="9730" max="9730" width="10.7109375" style="49" customWidth="1"/>
    <col min="9731" max="9732" width="15.7109375" style="49" customWidth="1"/>
    <col min="9733" max="9984" width="9.140625" style="49"/>
    <col min="9985" max="9985" width="36.42578125" style="49" customWidth="1"/>
    <col min="9986" max="9986" width="10.7109375" style="49" customWidth="1"/>
    <col min="9987" max="9988" width="15.7109375" style="49" customWidth="1"/>
    <col min="9989" max="10240" width="9.140625" style="49"/>
    <col min="10241" max="10241" width="36.42578125" style="49" customWidth="1"/>
    <col min="10242" max="10242" width="10.7109375" style="49" customWidth="1"/>
    <col min="10243" max="10244" width="15.7109375" style="49" customWidth="1"/>
    <col min="10245" max="10496" width="9.140625" style="49"/>
    <col min="10497" max="10497" width="36.42578125" style="49" customWidth="1"/>
    <col min="10498" max="10498" width="10.7109375" style="49" customWidth="1"/>
    <col min="10499" max="10500" width="15.7109375" style="49" customWidth="1"/>
    <col min="10501" max="10752" width="9.140625" style="49"/>
    <col min="10753" max="10753" width="36.42578125" style="49" customWidth="1"/>
    <col min="10754" max="10754" width="10.7109375" style="49" customWidth="1"/>
    <col min="10755" max="10756" width="15.7109375" style="49" customWidth="1"/>
    <col min="10757" max="11008" width="9.140625" style="49"/>
    <col min="11009" max="11009" width="36.42578125" style="49" customWidth="1"/>
    <col min="11010" max="11010" width="10.7109375" style="49" customWidth="1"/>
    <col min="11011" max="11012" width="15.7109375" style="49" customWidth="1"/>
    <col min="11013" max="11264" width="9.140625" style="49"/>
    <col min="11265" max="11265" width="36.42578125" style="49" customWidth="1"/>
    <col min="11266" max="11266" width="10.7109375" style="49" customWidth="1"/>
    <col min="11267" max="11268" width="15.7109375" style="49" customWidth="1"/>
    <col min="11269" max="11520" width="9.140625" style="49"/>
    <col min="11521" max="11521" width="36.42578125" style="49" customWidth="1"/>
    <col min="11522" max="11522" width="10.7109375" style="49" customWidth="1"/>
    <col min="11523" max="11524" width="15.7109375" style="49" customWidth="1"/>
    <col min="11525" max="11776" width="9.140625" style="49"/>
    <col min="11777" max="11777" width="36.42578125" style="49" customWidth="1"/>
    <col min="11778" max="11778" width="10.7109375" style="49" customWidth="1"/>
    <col min="11779" max="11780" width="15.7109375" style="49" customWidth="1"/>
    <col min="11781" max="12032" width="9.140625" style="49"/>
    <col min="12033" max="12033" width="36.42578125" style="49" customWidth="1"/>
    <col min="12034" max="12034" width="10.7109375" style="49" customWidth="1"/>
    <col min="12035" max="12036" width="15.7109375" style="49" customWidth="1"/>
    <col min="12037" max="12288" width="9.140625" style="49"/>
    <col min="12289" max="12289" width="36.42578125" style="49" customWidth="1"/>
    <col min="12290" max="12290" width="10.7109375" style="49" customWidth="1"/>
    <col min="12291" max="12292" width="15.7109375" style="49" customWidth="1"/>
    <col min="12293" max="12544" width="9.140625" style="49"/>
    <col min="12545" max="12545" width="36.42578125" style="49" customWidth="1"/>
    <col min="12546" max="12546" width="10.7109375" style="49" customWidth="1"/>
    <col min="12547" max="12548" width="15.7109375" style="49" customWidth="1"/>
    <col min="12549" max="12800" width="9.140625" style="49"/>
    <col min="12801" max="12801" width="36.42578125" style="49" customWidth="1"/>
    <col min="12802" max="12802" width="10.7109375" style="49" customWidth="1"/>
    <col min="12803" max="12804" width="15.7109375" style="49" customWidth="1"/>
    <col min="12805" max="13056" width="9.140625" style="49"/>
    <col min="13057" max="13057" width="36.42578125" style="49" customWidth="1"/>
    <col min="13058" max="13058" width="10.7109375" style="49" customWidth="1"/>
    <col min="13059" max="13060" width="15.7109375" style="49" customWidth="1"/>
    <col min="13061" max="13312" width="9.140625" style="49"/>
    <col min="13313" max="13313" width="36.42578125" style="49" customWidth="1"/>
    <col min="13314" max="13314" width="10.7109375" style="49" customWidth="1"/>
    <col min="13315" max="13316" width="15.7109375" style="49" customWidth="1"/>
    <col min="13317" max="13568" width="9.140625" style="49"/>
    <col min="13569" max="13569" width="36.42578125" style="49" customWidth="1"/>
    <col min="13570" max="13570" width="10.7109375" style="49" customWidth="1"/>
    <col min="13571" max="13572" width="15.7109375" style="49" customWidth="1"/>
    <col min="13573" max="13824" width="9.140625" style="49"/>
    <col min="13825" max="13825" width="36.42578125" style="49" customWidth="1"/>
    <col min="13826" max="13826" width="10.7109375" style="49" customWidth="1"/>
    <col min="13827" max="13828" width="15.7109375" style="49" customWidth="1"/>
    <col min="13829" max="14080" width="9.140625" style="49"/>
    <col min="14081" max="14081" width="36.42578125" style="49" customWidth="1"/>
    <col min="14082" max="14082" width="10.7109375" style="49" customWidth="1"/>
    <col min="14083" max="14084" width="15.7109375" style="49" customWidth="1"/>
    <col min="14085" max="14336" width="9.140625" style="49"/>
    <col min="14337" max="14337" width="36.42578125" style="49" customWidth="1"/>
    <col min="14338" max="14338" width="10.7109375" style="49" customWidth="1"/>
    <col min="14339" max="14340" width="15.7109375" style="49" customWidth="1"/>
    <col min="14341" max="14592" width="9.140625" style="49"/>
    <col min="14593" max="14593" width="36.42578125" style="49" customWidth="1"/>
    <col min="14594" max="14594" width="10.7109375" style="49" customWidth="1"/>
    <col min="14595" max="14596" width="15.7109375" style="49" customWidth="1"/>
    <col min="14597" max="14848" width="9.140625" style="49"/>
    <col min="14849" max="14849" width="36.42578125" style="49" customWidth="1"/>
    <col min="14850" max="14850" width="10.7109375" style="49" customWidth="1"/>
    <col min="14851" max="14852" width="15.7109375" style="49" customWidth="1"/>
    <col min="14853" max="15104" width="9.140625" style="49"/>
    <col min="15105" max="15105" width="36.42578125" style="49" customWidth="1"/>
    <col min="15106" max="15106" width="10.7109375" style="49" customWidth="1"/>
    <col min="15107" max="15108" width="15.7109375" style="49" customWidth="1"/>
    <col min="15109" max="15360" width="9.140625" style="49"/>
    <col min="15361" max="15361" width="36.42578125" style="49" customWidth="1"/>
    <col min="15362" max="15362" width="10.7109375" style="49" customWidth="1"/>
    <col min="15363" max="15364" width="15.7109375" style="49" customWidth="1"/>
    <col min="15365" max="15616" width="9.140625" style="49"/>
    <col min="15617" max="15617" width="36.42578125" style="49" customWidth="1"/>
    <col min="15618" max="15618" width="10.7109375" style="49" customWidth="1"/>
    <col min="15619" max="15620" width="15.7109375" style="49" customWidth="1"/>
    <col min="15621" max="15872" width="9.140625" style="49"/>
    <col min="15873" max="15873" width="36.42578125" style="49" customWidth="1"/>
    <col min="15874" max="15874" width="10.7109375" style="49" customWidth="1"/>
    <col min="15875" max="15876" width="15.7109375" style="49" customWidth="1"/>
    <col min="15877" max="16128" width="9.140625" style="49"/>
    <col min="16129" max="16129" width="36.42578125" style="49" customWidth="1"/>
    <col min="16130" max="16130" width="10.7109375" style="49" customWidth="1"/>
    <col min="16131" max="16132" width="15.7109375" style="49" customWidth="1"/>
    <col min="16133" max="16384" width="9.140625" style="49"/>
  </cols>
  <sheetData>
    <row r="1" spans="1:4" s="48" customFormat="1">
      <c r="A1" s="322"/>
      <c r="B1" s="322"/>
      <c r="C1" s="322"/>
      <c r="D1" s="322"/>
    </row>
    <row r="2" spans="1:4" s="48" customFormat="1">
      <c r="A2" s="322"/>
      <c r="B2" s="322"/>
      <c r="C2" s="322"/>
      <c r="D2" s="322"/>
    </row>
    <row r="3" spans="1:4" s="48" customFormat="1">
      <c r="A3" s="322"/>
      <c r="B3" s="322"/>
      <c r="C3" s="322"/>
      <c r="D3" s="322"/>
    </row>
    <row r="4" spans="1:4">
      <c r="A4" s="323"/>
      <c r="B4" s="323"/>
      <c r="C4" s="323"/>
      <c r="D4" s="323"/>
    </row>
    <row r="5" spans="1:4">
      <c r="A5" s="323"/>
      <c r="B5" s="323"/>
      <c r="C5" s="323"/>
      <c r="D5" s="323"/>
    </row>
    <row r="6" spans="1:4">
      <c r="A6" s="323"/>
      <c r="B6" s="323"/>
      <c r="C6" s="323"/>
      <c r="D6" s="323"/>
    </row>
    <row r="7" spans="1:4">
      <c r="A7" s="323"/>
      <c r="B7" s="323"/>
      <c r="C7" s="323"/>
      <c r="D7" s="323"/>
    </row>
    <row r="9" spans="1:4" ht="31.5">
      <c r="A9" s="165" t="s">
        <v>916</v>
      </c>
      <c r="C9" s="49" t="s">
        <v>240</v>
      </c>
    </row>
    <row r="10" spans="1:4">
      <c r="A10" s="49" t="s">
        <v>240</v>
      </c>
      <c r="C10" s="49" t="s">
        <v>240</v>
      </c>
    </row>
    <row r="11" spans="1:4" ht="47.25">
      <c r="A11" s="165" t="s">
        <v>917</v>
      </c>
      <c r="C11" s="310" t="s">
        <v>918</v>
      </c>
    </row>
    <row r="12" spans="1:4">
      <c r="A12" s="49" t="s">
        <v>240</v>
      </c>
    </row>
    <row r="13" spans="1:4">
      <c r="A13" s="49" t="s">
        <v>240</v>
      </c>
    </row>
    <row r="14" spans="1:4">
      <c r="A14" s="49" t="s">
        <v>240</v>
      </c>
    </row>
    <row r="15" spans="1:4">
      <c r="A15" s="49" t="s">
        <v>936</v>
      </c>
    </row>
    <row r="16" spans="1:4">
      <c r="A16" s="49" t="s">
        <v>243</v>
      </c>
    </row>
    <row r="17" spans="1:4">
      <c r="A17" s="49" t="s">
        <v>243</v>
      </c>
    </row>
    <row r="18" spans="1:4">
      <c r="A18" s="49" t="s">
        <v>243</v>
      </c>
    </row>
    <row r="19" spans="1:4">
      <c r="A19" s="49" t="s">
        <v>244</v>
      </c>
    </row>
    <row r="20" spans="1:4">
      <c r="A20" s="49" t="s">
        <v>243</v>
      </c>
    </row>
    <row r="22" spans="1:4">
      <c r="A22" s="324" t="s">
        <v>245</v>
      </c>
      <c r="B22" s="324"/>
      <c r="C22" s="324"/>
      <c r="D22" s="324"/>
    </row>
    <row r="23" spans="1:4">
      <c r="A23" s="50" t="s">
        <v>246</v>
      </c>
      <c r="B23" s="50"/>
      <c r="C23" s="51" t="s">
        <v>247</v>
      </c>
      <c r="D23" s="51" t="s">
        <v>248</v>
      </c>
    </row>
    <row r="24" spans="1:4">
      <c r="A24" s="50" t="s">
        <v>249</v>
      </c>
      <c r="B24" s="50"/>
      <c r="C24" s="50">
        <f>ROUND(SUM('C2 Összesítő'!B2:B3),0)</f>
        <v>0</v>
      </c>
      <c r="D24" s="50">
        <f>ROUND(SUM('C2 Összesítő'!C2:C3),0)</f>
        <v>0</v>
      </c>
    </row>
    <row r="25" spans="1:4">
      <c r="A25" s="49" t="s">
        <v>251</v>
      </c>
      <c r="C25" s="321">
        <f>ROUND(C24+D24,0)</f>
        <v>0</v>
      </c>
      <c r="D25" s="321"/>
    </row>
    <row r="26" spans="1:4">
      <c r="A26" s="50" t="s">
        <v>920</v>
      </c>
      <c r="B26" s="53">
        <v>0.27</v>
      </c>
      <c r="C26" s="329">
        <f>ROUND(C25*B26,0)</f>
        <v>0</v>
      </c>
      <c r="D26" s="329"/>
    </row>
    <row r="27" spans="1:4">
      <c r="A27" s="50" t="s">
        <v>253</v>
      </c>
      <c r="B27" s="50"/>
      <c r="C27" s="330">
        <f>ROUND(C25+C26,0)</f>
        <v>0</v>
      </c>
      <c r="D27" s="330"/>
    </row>
    <row r="31" spans="1:4">
      <c r="A31" s="54"/>
    </row>
    <row r="32" spans="1:4">
      <c r="A32" s="54"/>
    </row>
    <row r="33" spans="1:1">
      <c r="A33" s="54"/>
    </row>
  </sheetData>
  <mergeCells count="11">
    <mergeCell ref="A6:D6"/>
    <mergeCell ref="A1:D1"/>
    <mergeCell ref="A2:D2"/>
    <mergeCell ref="A3:D3"/>
    <mergeCell ref="A4:D4"/>
    <mergeCell ref="A5:D5"/>
    <mergeCell ref="A7:D7"/>
    <mergeCell ref="A22:D22"/>
    <mergeCell ref="C25:D25"/>
    <mergeCell ref="C26:D26"/>
    <mergeCell ref="C27:D27"/>
  </mergeCells>
  <pageMargins left="1" right="1" top="1" bottom="1" header="0.41666666666666669" footer="0.41666666666666669"/>
  <pageSetup paperSize="9" orientation="portrait" useFirstPageNumber="1"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view="pageBreakPreview" zoomScale="60" zoomScaleNormal="100" workbookViewId="0">
      <selection activeCell="E19" sqref="E19"/>
    </sheetView>
  </sheetViews>
  <sheetFormatPr defaultRowHeight="15.75"/>
  <cols>
    <col min="1" max="1" width="36.42578125" style="57" customWidth="1"/>
    <col min="2" max="3" width="20.7109375" style="57" customWidth="1"/>
    <col min="4" max="256" width="9.140625" style="57"/>
    <col min="257" max="257" width="36.42578125" style="57" customWidth="1"/>
    <col min="258" max="259" width="20.7109375" style="57" customWidth="1"/>
    <col min="260" max="512" width="9.140625" style="57"/>
    <col min="513" max="513" width="36.42578125" style="57" customWidth="1"/>
    <col min="514" max="515" width="20.7109375" style="57" customWidth="1"/>
    <col min="516" max="768" width="9.140625" style="57"/>
    <col min="769" max="769" width="36.42578125" style="57" customWidth="1"/>
    <col min="770" max="771" width="20.7109375" style="57" customWidth="1"/>
    <col min="772" max="1024" width="9.140625" style="57"/>
    <col min="1025" max="1025" width="36.42578125" style="57" customWidth="1"/>
    <col min="1026" max="1027" width="20.7109375" style="57" customWidth="1"/>
    <col min="1028" max="1280" width="9.140625" style="57"/>
    <col min="1281" max="1281" width="36.42578125" style="57" customWidth="1"/>
    <col min="1282" max="1283" width="20.7109375" style="57" customWidth="1"/>
    <col min="1284" max="1536" width="9.140625" style="57"/>
    <col min="1537" max="1537" width="36.42578125" style="57" customWidth="1"/>
    <col min="1538" max="1539" width="20.7109375" style="57" customWidth="1"/>
    <col min="1540" max="1792" width="9.140625" style="57"/>
    <col min="1793" max="1793" width="36.42578125" style="57" customWidth="1"/>
    <col min="1794" max="1795" width="20.7109375" style="57" customWidth="1"/>
    <col min="1796" max="2048" width="9.140625" style="57"/>
    <col min="2049" max="2049" width="36.42578125" style="57" customWidth="1"/>
    <col min="2050" max="2051" width="20.7109375" style="57" customWidth="1"/>
    <col min="2052" max="2304" width="9.140625" style="57"/>
    <col min="2305" max="2305" width="36.42578125" style="57" customWidth="1"/>
    <col min="2306" max="2307" width="20.7109375" style="57" customWidth="1"/>
    <col min="2308" max="2560" width="9.140625" style="57"/>
    <col min="2561" max="2561" width="36.42578125" style="57" customWidth="1"/>
    <col min="2562" max="2563" width="20.7109375" style="57" customWidth="1"/>
    <col min="2564" max="2816" width="9.140625" style="57"/>
    <col min="2817" max="2817" width="36.42578125" style="57" customWidth="1"/>
    <col min="2818" max="2819" width="20.7109375" style="57" customWidth="1"/>
    <col min="2820" max="3072" width="9.140625" style="57"/>
    <col min="3073" max="3073" width="36.42578125" style="57" customWidth="1"/>
    <col min="3074" max="3075" width="20.7109375" style="57" customWidth="1"/>
    <col min="3076" max="3328" width="9.140625" style="57"/>
    <col min="3329" max="3329" width="36.42578125" style="57" customWidth="1"/>
    <col min="3330" max="3331" width="20.7109375" style="57" customWidth="1"/>
    <col min="3332" max="3584" width="9.140625" style="57"/>
    <col min="3585" max="3585" width="36.42578125" style="57" customWidth="1"/>
    <col min="3586" max="3587" width="20.7109375" style="57" customWidth="1"/>
    <col min="3588" max="3840" width="9.140625" style="57"/>
    <col min="3841" max="3841" width="36.42578125" style="57" customWidth="1"/>
    <col min="3842" max="3843" width="20.7109375" style="57" customWidth="1"/>
    <col min="3844" max="4096" width="9.140625" style="57"/>
    <col min="4097" max="4097" width="36.42578125" style="57" customWidth="1"/>
    <col min="4098" max="4099" width="20.7109375" style="57" customWidth="1"/>
    <col min="4100" max="4352" width="9.140625" style="57"/>
    <col min="4353" max="4353" width="36.42578125" style="57" customWidth="1"/>
    <col min="4354" max="4355" width="20.7109375" style="57" customWidth="1"/>
    <col min="4356" max="4608" width="9.140625" style="57"/>
    <col min="4609" max="4609" width="36.42578125" style="57" customWidth="1"/>
    <col min="4610" max="4611" width="20.7109375" style="57" customWidth="1"/>
    <col min="4612" max="4864" width="9.140625" style="57"/>
    <col min="4865" max="4865" width="36.42578125" style="57" customWidth="1"/>
    <col min="4866" max="4867" width="20.7109375" style="57" customWidth="1"/>
    <col min="4868" max="5120" width="9.140625" style="57"/>
    <col min="5121" max="5121" width="36.42578125" style="57" customWidth="1"/>
    <col min="5122" max="5123" width="20.7109375" style="57" customWidth="1"/>
    <col min="5124" max="5376" width="9.140625" style="57"/>
    <col min="5377" max="5377" width="36.42578125" style="57" customWidth="1"/>
    <col min="5378" max="5379" width="20.7109375" style="57" customWidth="1"/>
    <col min="5380" max="5632" width="9.140625" style="57"/>
    <col min="5633" max="5633" width="36.42578125" style="57" customWidth="1"/>
    <col min="5634" max="5635" width="20.7109375" style="57" customWidth="1"/>
    <col min="5636" max="5888" width="9.140625" style="57"/>
    <col min="5889" max="5889" width="36.42578125" style="57" customWidth="1"/>
    <col min="5890" max="5891" width="20.7109375" style="57" customWidth="1"/>
    <col min="5892" max="6144" width="9.140625" style="57"/>
    <col min="6145" max="6145" width="36.42578125" style="57" customWidth="1"/>
    <col min="6146" max="6147" width="20.7109375" style="57" customWidth="1"/>
    <col min="6148" max="6400" width="9.140625" style="57"/>
    <col min="6401" max="6401" width="36.42578125" style="57" customWidth="1"/>
    <col min="6402" max="6403" width="20.7109375" style="57" customWidth="1"/>
    <col min="6404" max="6656" width="9.140625" style="57"/>
    <col min="6657" max="6657" width="36.42578125" style="57" customWidth="1"/>
    <col min="6658" max="6659" width="20.7109375" style="57" customWidth="1"/>
    <col min="6660" max="6912" width="9.140625" style="57"/>
    <col min="6913" max="6913" width="36.42578125" style="57" customWidth="1"/>
    <col min="6914" max="6915" width="20.7109375" style="57" customWidth="1"/>
    <col min="6916" max="7168" width="9.140625" style="57"/>
    <col min="7169" max="7169" width="36.42578125" style="57" customWidth="1"/>
    <col min="7170" max="7171" width="20.7109375" style="57" customWidth="1"/>
    <col min="7172" max="7424" width="9.140625" style="57"/>
    <col min="7425" max="7425" width="36.42578125" style="57" customWidth="1"/>
    <col min="7426" max="7427" width="20.7109375" style="57" customWidth="1"/>
    <col min="7428" max="7680" width="9.140625" style="57"/>
    <col min="7681" max="7681" width="36.42578125" style="57" customWidth="1"/>
    <col min="7682" max="7683" width="20.7109375" style="57" customWidth="1"/>
    <col min="7684" max="7936" width="9.140625" style="57"/>
    <col min="7937" max="7937" width="36.42578125" style="57" customWidth="1"/>
    <col min="7938" max="7939" width="20.7109375" style="57" customWidth="1"/>
    <col min="7940" max="8192" width="9.140625" style="57"/>
    <col min="8193" max="8193" width="36.42578125" style="57" customWidth="1"/>
    <col min="8194" max="8195" width="20.7109375" style="57" customWidth="1"/>
    <col min="8196" max="8448" width="9.140625" style="57"/>
    <col min="8449" max="8449" width="36.42578125" style="57" customWidth="1"/>
    <col min="8450" max="8451" width="20.7109375" style="57" customWidth="1"/>
    <col min="8452" max="8704" width="9.140625" style="57"/>
    <col min="8705" max="8705" width="36.42578125" style="57" customWidth="1"/>
    <col min="8706" max="8707" width="20.7109375" style="57" customWidth="1"/>
    <col min="8708" max="8960" width="9.140625" style="57"/>
    <col min="8961" max="8961" width="36.42578125" style="57" customWidth="1"/>
    <col min="8962" max="8963" width="20.7109375" style="57" customWidth="1"/>
    <col min="8964" max="9216" width="9.140625" style="57"/>
    <col min="9217" max="9217" width="36.42578125" style="57" customWidth="1"/>
    <col min="9218" max="9219" width="20.7109375" style="57" customWidth="1"/>
    <col min="9220" max="9472" width="9.140625" style="57"/>
    <col min="9473" max="9473" width="36.42578125" style="57" customWidth="1"/>
    <col min="9474" max="9475" width="20.7109375" style="57" customWidth="1"/>
    <col min="9476" max="9728" width="9.140625" style="57"/>
    <col min="9729" max="9729" width="36.42578125" style="57" customWidth="1"/>
    <col min="9730" max="9731" width="20.7109375" style="57" customWidth="1"/>
    <col min="9732" max="9984" width="9.140625" style="57"/>
    <col min="9985" max="9985" width="36.42578125" style="57" customWidth="1"/>
    <col min="9986" max="9987" width="20.7109375" style="57" customWidth="1"/>
    <col min="9988" max="10240" width="9.140625" style="57"/>
    <col min="10241" max="10241" width="36.42578125" style="57" customWidth="1"/>
    <col min="10242" max="10243" width="20.7109375" style="57" customWidth="1"/>
    <col min="10244" max="10496" width="9.140625" style="57"/>
    <col min="10497" max="10497" width="36.42578125" style="57" customWidth="1"/>
    <col min="10498" max="10499" width="20.7109375" style="57" customWidth="1"/>
    <col min="10500" max="10752" width="9.140625" style="57"/>
    <col min="10753" max="10753" width="36.42578125" style="57" customWidth="1"/>
    <col min="10754" max="10755" width="20.7109375" style="57" customWidth="1"/>
    <col min="10756" max="11008" width="9.140625" style="57"/>
    <col min="11009" max="11009" width="36.42578125" style="57" customWidth="1"/>
    <col min="11010" max="11011" width="20.7109375" style="57" customWidth="1"/>
    <col min="11012" max="11264" width="9.140625" style="57"/>
    <col min="11265" max="11265" width="36.42578125" style="57" customWidth="1"/>
    <col min="11266" max="11267" width="20.7109375" style="57" customWidth="1"/>
    <col min="11268" max="11520" width="9.140625" style="57"/>
    <col min="11521" max="11521" width="36.42578125" style="57" customWidth="1"/>
    <col min="11522" max="11523" width="20.7109375" style="57" customWidth="1"/>
    <col min="11524" max="11776" width="9.140625" style="57"/>
    <col min="11777" max="11777" width="36.42578125" style="57" customWidth="1"/>
    <col min="11778" max="11779" width="20.7109375" style="57" customWidth="1"/>
    <col min="11780" max="12032" width="9.140625" style="57"/>
    <col min="12033" max="12033" width="36.42578125" style="57" customWidth="1"/>
    <col min="12034" max="12035" width="20.7109375" style="57" customWidth="1"/>
    <col min="12036" max="12288" width="9.140625" style="57"/>
    <col min="12289" max="12289" width="36.42578125" style="57" customWidth="1"/>
    <col min="12290" max="12291" width="20.7109375" style="57" customWidth="1"/>
    <col min="12292" max="12544" width="9.140625" style="57"/>
    <col min="12545" max="12545" width="36.42578125" style="57" customWidth="1"/>
    <col min="12546" max="12547" width="20.7109375" style="57" customWidth="1"/>
    <col min="12548" max="12800" width="9.140625" style="57"/>
    <col min="12801" max="12801" width="36.42578125" style="57" customWidth="1"/>
    <col min="12802" max="12803" width="20.7109375" style="57" customWidth="1"/>
    <col min="12804" max="13056" width="9.140625" style="57"/>
    <col min="13057" max="13057" width="36.42578125" style="57" customWidth="1"/>
    <col min="13058" max="13059" width="20.7109375" style="57" customWidth="1"/>
    <col min="13060" max="13312" width="9.140625" style="57"/>
    <col min="13313" max="13313" width="36.42578125" style="57" customWidth="1"/>
    <col min="13314" max="13315" width="20.7109375" style="57" customWidth="1"/>
    <col min="13316" max="13568" width="9.140625" style="57"/>
    <col min="13569" max="13569" width="36.42578125" style="57" customWidth="1"/>
    <col min="13570" max="13571" width="20.7109375" style="57" customWidth="1"/>
    <col min="13572" max="13824" width="9.140625" style="57"/>
    <col min="13825" max="13825" width="36.42578125" style="57" customWidth="1"/>
    <col min="13826" max="13827" width="20.7109375" style="57" customWidth="1"/>
    <col min="13828" max="14080" width="9.140625" style="57"/>
    <col min="14081" max="14081" width="36.42578125" style="57" customWidth="1"/>
    <col min="14082" max="14083" width="20.7109375" style="57" customWidth="1"/>
    <col min="14084" max="14336" width="9.140625" style="57"/>
    <col min="14337" max="14337" width="36.42578125" style="57" customWidth="1"/>
    <col min="14338" max="14339" width="20.7109375" style="57" customWidth="1"/>
    <col min="14340" max="14592" width="9.140625" style="57"/>
    <col min="14593" max="14593" width="36.42578125" style="57" customWidth="1"/>
    <col min="14594" max="14595" width="20.7109375" style="57" customWidth="1"/>
    <col min="14596" max="14848" width="9.140625" style="57"/>
    <col min="14849" max="14849" width="36.42578125" style="57" customWidth="1"/>
    <col min="14850" max="14851" width="20.7109375" style="57" customWidth="1"/>
    <col min="14852" max="15104" width="9.140625" style="57"/>
    <col min="15105" max="15105" width="36.42578125" style="57" customWidth="1"/>
    <col min="15106" max="15107" width="20.7109375" style="57" customWidth="1"/>
    <col min="15108" max="15360" width="9.140625" style="57"/>
    <col min="15361" max="15361" width="36.42578125" style="57" customWidth="1"/>
    <col min="15362" max="15363" width="20.7109375" style="57" customWidth="1"/>
    <col min="15364" max="15616" width="9.140625" style="57"/>
    <col min="15617" max="15617" width="36.42578125" style="57" customWidth="1"/>
    <col min="15618" max="15619" width="20.7109375" style="57" customWidth="1"/>
    <col min="15620" max="15872" width="9.140625" style="57"/>
    <col min="15873" max="15873" width="36.42578125" style="57" customWidth="1"/>
    <col min="15874" max="15875" width="20.7109375" style="57" customWidth="1"/>
    <col min="15876" max="16128" width="9.140625" style="57"/>
    <col min="16129" max="16129" width="36.42578125" style="57" customWidth="1"/>
    <col min="16130" max="16131" width="20.7109375" style="57" customWidth="1"/>
    <col min="16132" max="16384" width="9.140625" style="57"/>
  </cols>
  <sheetData>
    <row r="1" spans="1:3" s="55" customFormat="1">
      <c r="A1" s="55" t="s">
        <v>255</v>
      </c>
      <c r="B1" s="56" t="s">
        <v>256</v>
      </c>
      <c r="C1" s="56" t="s">
        <v>257</v>
      </c>
    </row>
    <row r="2" spans="1:3">
      <c r="A2" s="57" t="s">
        <v>921</v>
      </c>
      <c r="B2" s="57">
        <f>'C2 Költségtérítések'!G6</f>
        <v>0</v>
      </c>
      <c r="C2" s="57">
        <f>'C2 Költségtérítések'!H6</f>
        <v>0</v>
      </c>
    </row>
    <row r="3" spans="1:3">
      <c r="A3" s="57" t="s">
        <v>937</v>
      </c>
      <c r="B3" s="57">
        <f>'C2 Szellőztetőberendezések'!G107</f>
        <v>0</v>
      </c>
      <c r="C3" s="57">
        <f>'C2 Szellőztetőberendezések'!H107</f>
        <v>0</v>
      </c>
    </row>
    <row r="4" spans="1:3" s="55" customFormat="1">
      <c r="A4" s="55" t="s">
        <v>264</v>
      </c>
      <c r="B4" s="55">
        <f>ROUND(SUM(B2:B3),0)</f>
        <v>0</v>
      </c>
      <c r="C4" s="55">
        <f>ROUND(SUM(C2:C3), 0)</f>
        <v>0</v>
      </c>
    </row>
  </sheetData>
  <pageMargins left="1" right="1" top="1" bottom="1" header="0.41666666666666669" footer="0.41666666666666669"/>
  <pageSetup paperSize="9" orientation="portrait" useFirstPageNumber="1" r:id="rId1"/>
  <headerFooter>
    <oddHeader>&amp;C&amp;"Times New Roman,bold"&amp;12Munkanem összesítő</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view="pageBreakPreview" zoomScale="60" zoomScaleNormal="100" workbookViewId="0">
      <selection activeCell="E2" sqref="E2:F4"/>
    </sheetView>
  </sheetViews>
  <sheetFormatPr defaultRowHeight="15.75"/>
  <cols>
    <col min="1" max="1" width="4.28515625" style="16" customWidth="1"/>
    <col min="2" max="2" width="36.7109375" style="57" customWidth="1"/>
    <col min="3" max="3" width="6.7109375" style="59" customWidth="1"/>
    <col min="4" max="4" width="6.7109375" style="57" customWidth="1"/>
    <col min="5" max="8" width="15.7109375" style="59" customWidth="1"/>
    <col min="9" max="9" width="15.7109375" style="57" customWidth="1"/>
    <col min="10" max="255" width="9.140625" style="57"/>
    <col min="256" max="256" width="4.28515625" style="57" customWidth="1"/>
    <col min="257" max="257" width="9.28515625" style="57" customWidth="1"/>
    <col min="258" max="258" width="36.7109375" style="57" customWidth="1"/>
    <col min="259" max="260" width="6.7109375" style="57" customWidth="1"/>
    <col min="261" max="262" width="8.28515625" style="57" customWidth="1"/>
    <col min="263" max="264" width="10.28515625" style="57" customWidth="1"/>
    <col min="265" max="265" width="15.7109375" style="57" customWidth="1"/>
    <col min="266" max="511" width="9.140625" style="57"/>
    <col min="512" max="512" width="4.28515625" style="57" customWidth="1"/>
    <col min="513" max="513" width="9.28515625" style="57" customWidth="1"/>
    <col min="514" max="514" width="36.7109375" style="57" customWidth="1"/>
    <col min="515" max="516" width="6.7109375" style="57" customWidth="1"/>
    <col min="517" max="518" width="8.28515625" style="57" customWidth="1"/>
    <col min="519" max="520" width="10.28515625" style="57" customWidth="1"/>
    <col min="521" max="521" width="15.7109375" style="57" customWidth="1"/>
    <col min="522" max="767" width="9.140625" style="57"/>
    <col min="768" max="768" width="4.28515625" style="57" customWidth="1"/>
    <col min="769" max="769" width="9.28515625" style="57" customWidth="1"/>
    <col min="770" max="770" width="36.7109375" style="57" customWidth="1"/>
    <col min="771" max="772" width="6.7109375" style="57" customWidth="1"/>
    <col min="773" max="774" width="8.28515625" style="57" customWidth="1"/>
    <col min="775" max="776" width="10.28515625" style="57" customWidth="1"/>
    <col min="777" max="777" width="15.7109375" style="57" customWidth="1"/>
    <col min="778" max="1023" width="9.140625" style="57"/>
    <col min="1024" max="1024" width="4.28515625" style="57" customWidth="1"/>
    <col min="1025" max="1025" width="9.28515625" style="57" customWidth="1"/>
    <col min="1026" max="1026" width="36.7109375" style="57" customWidth="1"/>
    <col min="1027" max="1028" width="6.7109375" style="57" customWidth="1"/>
    <col min="1029" max="1030" width="8.28515625" style="57" customWidth="1"/>
    <col min="1031" max="1032" width="10.28515625" style="57" customWidth="1"/>
    <col min="1033" max="1033" width="15.7109375" style="57" customWidth="1"/>
    <col min="1034" max="1279" width="9.140625" style="57"/>
    <col min="1280" max="1280" width="4.28515625" style="57" customWidth="1"/>
    <col min="1281" max="1281" width="9.28515625" style="57" customWidth="1"/>
    <col min="1282" max="1282" width="36.7109375" style="57" customWidth="1"/>
    <col min="1283" max="1284" width="6.7109375" style="57" customWidth="1"/>
    <col min="1285" max="1286" width="8.28515625" style="57" customWidth="1"/>
    <col min="1287" max="1288" width="10.28515625" style="57" customWidth="1"/>
    <col min="1289" max="1289" width="15.7109375" style="57" customWidth="1"/>
    <col min="1290" max="1535" width="9.140625" style="57"/>
    <col min="1536" max="1536" width="4.28515625" style="57" customWidth="1"/>
    <col min="1537" max="1537" width="9.28515625" style="57" customWidth="1"/>
    <col min="1538" max="1538" width="36.7109375" style="57" customWidth="1"/>
    <col min="1539" max="1540" width="6.7109375" style="57" customWidth="1"/>
    <col min="1541" max="1542" width="8.28515625" style="57" customWidth="1"/>
    <col min="1543" max="1544" width="10.28515625" style="57" customWidth="1"/>
    <col min="1545" max="1545" width="15.7109375" style="57" customWidth="1"/>
    <col min="1546" max="1791" width="9.140625" style="57"/>
    <col min="1792" max="1792" width="4.28515625" style="57" customWidth="1"/>
    <col min="1793" max="1793" width="9.28515625" style="57" customWidth="1"/>
    <col min="1794" max="1794" width="36.7109375" style="57" customWidth="1"/>
    <col min="1795" max="1796" width="6.7109375" style="57" customWidth="1"/>
    <col min="1797" max="1798" width="8.28515625" style="57" customWidth="1"/>
    <col min="1799" max="1800" width="10.28515625" style="57" customWidth="1"/>
    <col min="1801" max="1801" width="15.7109375" style="57" customWidth="1"/>
    <col min="1802" max="2047" width="9.140625" style="57"/>
    <col min="2048" max="2048" width="4.28515625" style="57" customWidth="1"/>
    <col min="2049" max="2049" width="9.28515625" style="57" customWidth="1"/>
    <col min="2050" max="2050" width="36.7109375" style="57" customWidth="1"/>
    <col min="2051" max="2052" width="6.7109375" style="57" customWidth="1"/>
    <col min="2053" max="2054" width="8.28515625" style="57" customWidth="1"/>
    <col min="2055" max="2056" width="10.28515625" style="57" customWidth="1"/>
    <col min="2057" max="2057" width="15.7109375" style="57" customWidth="1"/>
    <col min="2058" max="2303" width="9.140625" style="57"/>
    <col min="2304" max="2304" width="4.28515625" style="57" customWidth="1"/>
    <col min="2305" max="2305" width="9.28515625" style="57" customWidth="1"/>
    <col min="2306" max="2306" width="36.7109375" style="57" customWidth="1"/>
    <col min="2307" max="2308" width="6.7109375" style="57" customWidth="1"/>
    <col min="2309" max="2310" width="8.28515625" style="57" customWidth="1"/>
    <col min="2311" max="2312" width="10.28515625" style="57" customWidth="1"/>
    <col min="2313" max="2313" width="15.7109375" style="57" customWidth="1"/>
    <col min="2314" max="2559" width="9.140625" style="57"/>
    <col min="2560" max="2560" width="4.28515625" style="57" customWidth="1"/>
    <col min="2561" max="2561" width="9.28515625" style="57" customWidth="1"/>
    <col min="2562" max="2562" width="36.7109375" style="57" customWidth="1"/>
    <col min="2563" max="2564" width="6.7109375" style="57" customWidth="1"/>
    <col min="2565" max="2566" width="8.28515625" style="57" customWidth="1"/>
    <col min="2567" max="2568" width="10.28515625" style="57" customWidth="1"/>
    <col min="2569" max="2569" width="15.7109375" style="57" customWidth="1"/>
    <col min="2570" max="2815" width="9.140625" style="57"/>
    <col min="2816" max="2816" width="4.28515625" style="57" customWidth="1"/>
    <col min="2817" max="2817" width="9.28515625" style="57" customWidth="1"/>
    <col min="2818" max="2818" width="36.7109375" style="57" customWidth="1"/>
    <col min="2819" max="2820" width="6.7109375" style="57" customWidth="1"/>
    <col min="2821" max="2822" width="8.28515625" style="57" customWidth="1"/>
    <col min="2823" max="2824" width="10.28515625" style="57" customWidth="1"/>
    <col min="2825" max="2825" width="15.7109375" style="57" customWidth="1"/>
    <col min="2826" max="3071" width="9.140625" style="57"/>
    <col min="3072" max="3072" width="4.28515625" style="57" customWidth="1"/>
    <col min="3073" max="3073" width="9.28515625" style="57" customWidth="1"/>
    <col min="3074" max="3074" width="36.7109375" style="57" customWidth="1"/>
    <col min="3075" max="3076" width="6.7109375" style="57" customWidth="1"/>
    <col min="3077" max="3078" width="8.28515625" style="57" customWidth="1"/>
    <col min="3079" max="3080" width="10.28515625" style="57" customWidth="1"/>
    <col min="3081" max="3081" width="15.7109375" style="57" customWidth="1"/>
    <col min="3082" max="3327" width="9.140625" style="57"/>
    <col min="3328" max="3328" width="4.28515625" style="57" customWidth="1"/>
    <col min="3329" max="3329" width="9.28515625" style="57" customWidth="1"/>
    <col min="3330" max="3330" width="36.7109375" style="57" customWidth="1"/>
    <col min="3331" max="3332" width="6.7109375" style="57" customWidth="1"/>
    <col min="3333" max="3334" width="8.28515625" style="57" customWidth="1"/>
    <col min="3335" max="3336" width="10.28515625" style="57" customWidth="1"/>
    <col min="3337" max="3337" width="15.7109375" style="57" customWidth="1"/>
    <col min="3338" max="3583" width="9.140625" style="57"/>
    <col min="3584" max="3584" width="4.28515625" style="57" customWidth="1"/>
    <col min="3585" max="3585" width="9.28515625" style="57" customWidth="1"/>
    <col min="3586" max="3586" width="36.7109375" style="57" customWidth="1"/>
    <col min="3587" max="3588" width="6.7109375" style="57" customWidth="1"/>
    <col min="3589" max="3590" width="8.28515625" style="57" customWidth="1"/>
    <col min="3591" max="3592" width="10.28515625" style="57" customWidth="1"/>
    <col min="3593" max="3593" width="15.7109375" style="57" customWidth="1"/>
    <col min="3594" max="3839" width="9.140625" style="57"/>
    <col min="3840" max="3840" width="4.28515625" style="57" customWidth="1"/>
    <col min="3841" max="3841" width="9.28515625" style="57" customWidth="1"/>
    <col min="3842" max="3842" width="36.7109375" style="57" customWidth="1"/>
    <col min="3843" max="3844" width="6.7109375" style="57" customWidth="1"/>
    <col min="3845" max="3846" width="8.28515625" style="57" customWidth="1"/>
    <col min="3847" max="3848" width="10.28515625" style="57" customWidth="1"/>
    <col min="3849" max="3849" width="15.7109375" style="57" customWidth="1"/>
    <col min="3850" max="4095" width="9.140625" style="57"/>
    <col min="4096" max="4096" width="4.28515625" style="57" customWidth="1"/>
    <col min="4097" max="4097" width="9.28515625" style="57" customWidth="1"/>
    <col min="4098" max="4098" width="36.7109375" style="57" customWidth="1"/>
    <col min="4099" max="4100" width="6.7109375" style="57" customWidth="1"/>
    <col min="4101" max="4102" width="8.28515625" style="57" customWidth="1"/>
    <col min="4103" max="4104" width="10.28515625" style="57" customWidth="1"/>
    <col min="4105" max="4105" width="15.7109375" style="57" customWidth="1"/>
    <col min="4106" max="4351" width="9.140625" style="57"/>
    <col min="4352" max="4352" width="4.28515625" style="57" customWidth="1"/>
    <col min="4353" max="4353" width="9.28515625" style="57" customWidth="1"/>
    <col min="4354" max="4354" width="36.7109375" style="57" customWidth="1"/>
    <col min="4355" max="4356" width="6.7109375" style="57" customWidth="1"/>
    <col min="4357" max="4358" width="8.28515625" style="57" customWidth="1"/>
    <col min="4359" max="4360" width="10.28515625" style="57" customWidth="1"/>
    <col min="4361" max="4361" width="15.7109375" style="57" customWidth="1"/>
    <col min="4362" max="4607" width="9.140625" style="57"/>
    <col min="4608" max="4608" width="4.28515625" style="57" customWidth="1"/>
    <col min="4609" max="4609" width="9.28515625" style="57" customWidth="1"/>
    <col min="4610" max="4610" width="36.7109375" style="57" customWidth="1"/>
    <col min="4611" max="4612" width="6.7109375" style="57" customWidth="1"/>
    <col min="4613" max="4614" width="8.28515625" style="57" customWidth="1"/>
    <col min="4615" max="4616" width="10.28515625" style="57" customWidth="1"/>
    <col min="4617" max="4617" width="15.7109375" style="57" customWidth="1"/>
    <col min="4618" max="4863" width="9.140625" style="57"/>
    <col min="4864" max="4864" width="4.28515625" style="57" customWidth="1"/>
    <col min="4865" max="4865" width="9.28515625" style="57" customWidth="1"/>
    <col min="4866" max="4866" width="36.7109375" style="57" customWidth="1"/>
    <col min="4867" max="4868" width="6.7109375" style="57" customWidth="1"/>
    <col min="4869" max="4870" width="8.28515625" style="57" customWidth="1"/>
    <col min="4871" max="4872" width="10.28515625" style="57" customWidth="1"/>
    <col min="4873" max="4873" width="15.7109375" style="57" customWidth="1"/>
    <col min="4874" max="5119" width="9.140625" style="57"/>
    <col min="5120" max="5120" width="4.28515625" style="57" customWidth="1"/>
    <col min="5121" max="5121" width="9.28515625" style="57" customWidth="1"/>
    <col min="5122" max="5122" width="36.7109375" style="57" customWidth="1"/>
    <col min="5123" max="5124" width="6.7109375" style="57" customWidth="1"/>
    <col min="5125" max="5126" width="8.28515625" style="57" customWidth="1"/>
    <col min="5127" max="5128" width="10.28515625" style="57" customWidth="1"/>
    <col min="5129" max="5129" width="15.7109375" style="57" customWidth="1"/>
    <col min="5130" max="5375" width="9.140625" style="57"/>
    <col min="5376" max="5376" width="4.28515625" style="57" customWidth="1"/>
    <col min="5377" max="5377" width="9.28515625" style="57" customWidth="1"/>
    <col min="5378" max="5378" width="36.7109375" style="57" customWidth="1"/>
    <col min="5379" max="5380" width="6.7109375" style="57" customWidth="1"/>
    <col min="5381" max="5382" width="8.28515625" style="57" customWidth="1"/>
    <col min="5383" max="5384" width="10.28515625" style="57" customWidth="1"/>
    <col min="5385" max="5385" width="15.7109375" style="57" customWidth="1"/>
    <col min="5386" max="5631" width="9.140625" style="57"/>
    <col min="5632" max="5632" width="4.28515625" style="57" customWidth="1"/>
    <col min="5633" max="5633" width="9.28515625" style="57" customWidth="1"/>
    <col min="5634" max="5634" width="36.7109375" style="57" customWidth="1"/>
    <col min="5635" max="5636" width="6.7109375" style="57" customWidth="1"/>
    <col min="5637" max="5638" width="8.28515625" style="57" customWidth="1"/>
    <col min="5639" max="5640" width="10.28515625" style="57" customWidth="1"/>
    <col min="5641" max="5641" width="15.7109375" style="57" customWidth="1"/>
    <col min="5642" max="5887" width="9.140625" style="57"/>
    <col min="5888" max="5888" width="4.28515625" style="57" customWidth="1"/>
    <col min="5889" max="5889" width="9.28515625" style="57" customWidth="1"/>
    <col min="5890" max="5890" width="36.7109375" style="57" customWidth="1"/>
    <col min="5891" max="5892" width="6.7109375" style="57" customWidth="1"/>
    <col min="5893" max="5894" width="8.28515625" style="57" customWidth="1"/>
    <col min="5895" max="5896" width="10.28515625" style="57" customWidth="1"/>
    <col min="5897" max="5897" width="15.7109375" style="57" customWidth="1"/>
    <col min="5898" max="6143" width="9.140625" style="57"/>
    <col min="6144" max="6144" width="4.28515625" style="57" customWidth="1"/>
    <col min="6145" max="6145" width="9.28515625" style="57" customWidth="1"/>
    <col min="6146" max="6146" width="36.7109375" style="57" customWidth="1"/>
    <col min="6147" max="6148" width="6.7109375" style="57" customWidth="1"/>
    <col min="6149" max="6150" width="8.28515625" style="57" customWidth="1"/>
    <col min="6151" max="6152" width="10.28515625" style="57" customWidth="1"/>
    <col min="6153" max="6153" width="15.7109375" style="57" customWidth="1"/>
    <col min="6154" max="6399" width="9.140625" style="57"/>
    <col min="6400" max="6400" width="4.28515625" style="57" customWidth="1"/>
    <col min="6401" max="6401" width="9.28515625" style="57" customWidth="1"/>
    <col min="6402" max="6402" width="36.7109375" style="57" customWidth="1"/>
    <col min="6403" max="6404" width="6.7109375" style="57" customWidth="1"/>
    <col min="6405" max="6406" width="8.28515625" style="57" customWidth="1"/>
    <col min="6407" max="6408" width="10.28515625" style="57" customWidth="1"/>
    <col min="6409" max="6409" width="15.7109375" style="57" customWidth="1"/>
    <col min="6410" max="6655" width="9.140625" style="57"/>
    <col min="6656" max="6656" width="4.28515625" style="57" customWidth="1"/>
    <col min="6657" max="6657" width="9.28515625" style="57" customWidth="1"/>
    <col min="6658" max="6658" width="36.7109375" style="57" customWidth="1"/>
    <col min="6659" max="6660" width="6.7109375" style="57" customWidth="1"/>
    <col min="6661" max="6662" width="8.28515625" style="57" customWidth="1"/>
    <col min="6663" max="6664" width="10.28515625" style="57" customWidth="1"/>
    <col min="6665" max="6665" width="15.7109375" style="57" customWidth="1"/>
    <col min="6666" max="6911" width="9.140625" style="57"/>
    <col min="6912" max="6912" width="4.28515625" style="57" customWidth="1"/>
    <col min="6913" max="6913" width="9.28515625" style="57" customWidth="1"/>
    <col min="6914" max="6914" width="36.7109375" style="57" customWidth="1"/>
    <col min="6915" max="6916" width="6.7109375" style="57" customWidth="1"/>
    <col min="6917" max="6918" width="8.28515625" style="57" customWidth="1"/>
    <col min="6919" max="6920" width="10.28515625" style="57" customWidth="1"/>
    <col min="6921" max="6921" width="15.7109375" style="57" customWidth="1"/>
    <col min="6922" max="7167" width="9.140625" style="57"/>
    <col min="7168" max="7168" width="4.28515625" style="57" customWidth="1"/>
    <col min="7169" max="7169" width="9.28515625" style="57" customWidth="1"/>
    <col min="7170" max="7170" width="36.7109375" style="57" customWidth="1"/>
    <col min="7171" max="7172" width="6.7109375" style="57" customWidth="1"/>
    <col min="7173" max="7174" width="8.28515625" style="57" customWidth="1"/>
    <col min="7175" max="7176" width="10.28515625" style="57" customWidth="1"/>
    <col min="7177" max="7177" width="15.7109375" style="57" customWidth="1"/>
    <col min="7178" max="7423" width="9.140625" style="57"/>
    <col min="7424" max="7424" width="4.28515625" style="57" customWidth="1"/>
    <col min="7425" max="7425" width="9.28515625" style="57" customWidth="1"/>
    <col min="7426" max="7426" width="36.7109375" style="57" customWidth="1"/>
    <col min="7427" max="7428" width="6.7109375" style="57" customWidth="1"/>
    <col min="7429" max="7430" width="8.28515625" style="57" customWidth="1"/>
    <col min="7431" max="7432" width="10.28515625" style="57" customWidth="1"/>
    <col min="7433" max="7433" width="15.7109375" style="57" customWidth="1"/>
    <col min="7434" max="7679" width="9.140625" style="57"/>
    <col min="7680" max="7680" width="4.28515625" style="57" customWidth="1"/>
    <col min="7681" max="7681" width="9.28515625" style="57" customWidth="1"/>
    <col min="7682" max="7682" width="36.7109375" style="57" customWidth="1"/>
    <col min="7683" max="7684" width="6.7109375" style="57" customWidth="1"/>
    <col min="7685" max="7686" width="8.28515625" style="57" customWidth="1"/>
    <col min="7687" max="7688" width="10.28515625" style="57" customWidth="1"/>
    <col min="7689" max="7689" width="15.7109375" style="57" customWidth="1"/>
    <col min="7690" max="7935" width="9.140625" style="57"/>
    <col min="7936" max="7936" width="4.28515625" style="57" customWidth="1"/>
    <col min="7937" max="7937" width="9.28515625" style="57" customWidth="1"/>
    <col min="7938" max="7938" width="36.7109375" style="57" customWidth="1"/>
    <col min="7939" max="7940" width="6.7109375" style="57" customWidth="1"/>
    <col min="7941" max="7942" width="8.28515625" style="57" customWidth="1"/>
    <col min="7943" max="7944" width="10.28515625" style="57" customWidth="1"/>
    <col min="7945" max="7945" width="15.7109375" style="57" customWidth="1"/>
    <col min="7946" max="8191" width="9.140625" style="57"/>
    <col min="8192" max="8192" width="4.28515625" style="57" customWidth="1"/>
    <col min="8193" max="8193" width="9.28515625" style="57" customWidth="1"/>
    <col min="8194" max="8194" width="36.7109375" style="57" customWidth="1"/>
    <col min="8195" max="8196" width="6.7109375" style="57" customWidth="1"/>
    <col min="8197" max="8198" width="8.28515625" style="57" customWidth="1"/>
    <col min="8199" max="8200" width="10.28515625" style="57" customWidth="1"/>
    <col min="8201" max="8201" width="15.7109375" style="57" customWidth="1"/>
    <col min="8202" max="8447" width="9.140625" style="57"/>
    <col min="8448" max="8448" width="4.28515625" style="57" customWidth="1"/>
    <col min="8449" max="8449" width="9.28515625" style="57" customWidth="1"/>
    <col min="8450" max="8450" width="36.7109375" style="57" customWidth="1"/>
    <col min="8451" max="8452" width="6.7109375" style="57" customWidth="1"/>
    <col min="8453" max="8454" width="8.28515625" style="57" customWidth="1"/>
    <col min="8455" max="8456" width="10.28515625" style="57" customWidth="1"/>
    <col min="8457" max="8457" width="15.7109375" style="57" customWidth="1"/>
    <col min="8458" max="8703" width="9.140625" style="57"/>
    <col min="8704" max="8704" width="4.28515625" style="57" customWidth="1"/>
    <col min="8705" max="8705" width="9.28515625" style="57" customWidth="1"/>
    <col min="8706" max="8706" width="36.7109375" style="57" customWidth="1"/>
    <col min="8707" max="8708" width="6.7109375" style="57" customWidth="1"/>
    <col min="8709" max="8710" width="8.28515625" style="57" customWidth="1"/>
    <col min="8711" max="8712" width="10.28515625" style="57" customWidth="1"/>
    <col min="8713" max="8713" width="15.7109375" style="57" customWidth="1"/>
    <col min="8714" max="8959" width="9.140625" style="57"/>
    <col min="8960" max="8960" width="4.28515625" style="57" customWidth="1"/>
    <col min="8961" max="8961" width="9.28515625" style="57" customWidth="1"/>
    <col min="8962" max="8962" width="36.7109375" style="57" customWidth="1"/>
    <col min="8963" max="8964" width="6.7109375" style="57" customWidth="1"/>
    <col min="8965" max="8966" width="8.28515625" style="57" customWidth="1"/>
    <col min="8967" max="8968" width="10.28515625" style="57" customWidth="1"/>
    <col min="8969" max="8969" width="15.7109375" style="57" customWidth="1"/>
    <col min="8970" max="9215" width="9.140625" style="57"/>
    <col min="9216" max="9216" width="4.28515625" style="57" customWidth="1"/>
    <col min="9217" max="9217" width="9.28515625" style="57" customWidth="1"/>
    <col min="9218" max="9218" width="36.7109375" style="57" customWidth="1"/>
    <col min="9219" max="9220" width="6.7109375" style="57" customWidth="1"/>
    <col min="9221" max="9222" width="8.28515625" style="57" customWidth="1"/>
    <col min="9223" max="9224" width="10.28515625" style="57" customWidth="1"/>
    <col min="9225" max="9225" width="15.7109375" style="57" customWidth="1"/>
    <col min="9226" max="9471" width="9.140625" style="57"/>
    <col min="9472" max="9472" width="4.28515625" style="57" customWidth="1"/>
    <col min="9473" max="9473" width="9.28515625" style="57" customWidth="1"/>
    <col min="9474" max="9474" width="36.7109375" style="57" customWidth="1"/>
    <col min="9475" max="9476" width="6.7109375" style="57" customWidth="1"/>
    <col min="9477" max="9478" width="8.28515625" style="57" customWidth="1"/>
    <col min="9479" max="9480" width="10.28515625" style="57" customWidth="1"/>
    <col min="9481" max="9481" width="15.7109375" style="57" customWidth="1"/>
    <col min="9482" max="9727" width="9.140625" style="57"/>
    <col min="9728" max="9728" width="4.28515625" style="57" customWidth="1"/>
    <col min="9729" max="9729" width="9.28515625" style="57" customWidth="1"/>
    <col min="9730" max="9730" width="36.7109375" style="57" customWidth="1"/>
    <col min="9731" max="9732" width="6.7109375" style="57" customWidth="1"/>
    <col min="9733" max="9734" width="8.28515625" style="57" customWidth="1"/>
    <col min="9735" max="9736" width="10.28515625" style="57" customWidth="1"/>
    <col min="9737" max="9737" width="15.7109375" style="57" customWidth="1"/>
    <col min="9738" max="9983" width="9.140625" style="57"/>
    <col min="9984" max="9984" width="4.28515625" style="57" customWidth="1"/>
    <col min="9985" max="9985" width="9.28515625" style="57" customWidth="1"/>
    <col min="9986" max="9986" width="36.7109375" style="57" customWidth="1"/>
    <col min="9987" max="9988" width="6.7109375" style="57" customWidth="1"/>
    <col min="9989" max="9990" width="8.28515625" style="57" customWidth="1"/>
    <col min="9991" max="9992" width="10.28515625" style="57" customWidth="1"/>
    <col min="9993" max="9993" width="15.7109375" style="57" customWidth="1"/>
    <col min="9994" max="10239" width="9.140625" style="57"/>
    <col min="10240" max="10240" width="4.28515625" style="57" customWidth="1"/>
    <col min="10241" max="10241" width="9.28515625" style="57" customWidth="1"/>
    <col min="10242" max="10242" width="36.7109375" style="57" customWidth="1"/>
    <col min="10243" max="10244" width="6.7109375" style="57" customWidth="1"/>
    <col min="10245" max="10246" width="8.28515625" style="57" customWidth="1"/>
    <col min="10247" max="10248" width="10.28515625" style="57" customWidth="1"/>
    <col min="10249" max="10249" width="15.7109375" style="57" customWidth="1"/>
    <col min="10250" max="10495" width="9.140625" style="57"/>
    <col min="10496" max="10496" width="4.28515625" style="57" customWidth="1"/>
    <col min="10497" max="10497" width="9.28515625" style="57" customWidth="1"/>
    <col min="10498" max="10498" width="36.7109375" style="57" customWidth="1"/>
    <col min="10499" max="10500" width="6.7109375" style="57" customWidth="1"/>
    <col min="10501" max="10502" width="8.28515625" style="57" customWidth="1"/>
    <col min="10503" max="10504" width="10.28515625" style="57" customWidth="1"/>
    <col min="10505" max="10505" width="15.7109375" style="57" customWidth="1"/>
    <col min="10506" max="10751" width="9.140625" style="57"/>
    <col min="10752" max="10752" width="4.28515625" style="57" customWidth="1"/>
    <col min="10753" max="10753" width="9.28515625" style="57" customWidth="1"/>
    <col min="10754" max="10754" width="36.7109375" style="57" customWidth="1"/>
    <col min="10755" max="10756" width="6.7109375" style="57" customWidth="1"/>
    <col min="10757" max="10758" width="8.28515625" style="57" customWidth="1"/>
    <col min="10759" max="10760" width="10.28515625" style="57" customWidth="1"/>
    <col min="10761" max="10761" width="15.7109375" style="57" customWidth="1"/>
    <col min="10762" max="11007" width="9.140625" style="57"/>
    <col min="11008" max="11008" width="4.28515625" style="57" customWidth="1"/>
    <col min="11009" max="11009" width="9.28515625" style="57" customWidth="1"/>
    <col min="11010" max="11010" width="36.7109375" style="57" customWidth="1"/>
    <col min="11011" max="11012" width="6.7109375" style="57" customWidth="1"/>
    <col min="11013" max="11014" width="8.28515625" style="57" customWidth="1"/>
    <col min="11015" max="11016" width="10.28515625" style="57" customWidth="1"/>
    <col min="11017" max="11017" width="15.7109375" style="57" customWidth="1"/>
    <col min="11018" max="11263" width="9.140625" style="57"/>
    <col min="11264" max="11264" width="4.28515625" style="57" customWidth="1"/>
    <col min="11265" max="11265" width="9.28515625" style="57" customWidth="1"/>
    <col min="11266" max="11266" width="36.7109375" style="57" customWidth="1"/>
    <col min="11267" max="11268" width="6.7109375" style="57" customWidth="1"/>
    <col min="11269" max="11270" width="8.28515625" style="57" customWidth="1"/>
    <col min="11271" max="11272" width="10.28515625" style="57" customWidth="1"/>
    <col min="11273" max="11273" width="15.7109375" style="57" customWidth="1"/>
    <col min="11274" max="11519" width="9.140625" style="57"/>
    <col min="11520" max="11520" width="4.28515625" style="57" customWidth="1"/>
    <col min="11521" max="11521" width="9.28515625" style="57" customWidth="1"/>
    <col min="11522" max="11522" width="36.7109375" style="57" customWidth="1"/>
    <col min="11523" max="11524" width="6.7109375" style="57" customWidth="1"/>
    <col min="11525" max="11526" width="8.28515625" style="57" customWidth="1"/>
    <col min="11527" max="11528" width="10.28515625" style="57" customWidth="1"/>
    <col min="11529" max="11529" width="15.7109375" style="57" customWidth="1"/>
    <col min="11530" max="11775" width="9.140625" style="57"/>
    <col min="11776" max="11776" width="4.28515625" style="57" customWidth="1"/>
    <col min="11777" max="11777" width="9.28515625" style="57" customWidth="1"/>
    <col min="11778" max="11778" width="36.7109375" style="57" customWidth="1"/>
    <col min="11779" max="11780" width="6.7109375" style="57" customWidth="1"/>
    <col min="11781" max="11782" width="8.28515625" style="57" customWidth="1"/>
    <col min="11783" max="11784" width="10.28515625" style="57" customWidth="1"/>
    <col min="11785" max="11785" width="15.7109375" style="57" customWidth="1"/>
    <col min="11786" max="12031" width="9.140625" style="57"/>
    <col min="12032" max="12032" width="4.28515625" style="57" customWidth="1"/>
    <col min="12033" max="12033" width="9.28515625" style="57" customWidth="1"/>
    <col min="12034" max="12034" width="36.7109375" style="57" customWidth="1"/>
    <col min="12035" max="12036" width="6.7109375" style="57" customWidth="1"/>
    <col min="12037" max="12038" width="8.28515625" style="57" customWidth="1"/>
    <col min="12039" max="12040" width="10.28515625" style="57" customWidth="1"/>
    <col min="12041" max="12041" width="15.7109375" style="57" customWidth="1"/>
    <col min="12042" max="12287" width="9.140625" style="57"/>
    <col min="12288" max="12288" width="4.28515625" style="57" customWidth="1"/>
    <col min="12289" max="12289" width="9.28515625" style="57" customWidth="1"/>
    <col min="12290" max="12290" width="36.7109375" style="57" customWidth="1"/>
    <col min="12291" max="12292" width="6.7109375" style="57" customWidth="1"/>
    <col min="12293" max="12294" width="8.28515625" style="57" customWidth="1"/>
    <col min="12295" max="12296" width="10.28515625" style="57" customWidth="1"/>
    <col min="12297" max="12297" width="15.7109375" style="57" customWidth="1"/>
    <col min="12298" max="12543" width="9.140625" style="57"/>
    <col min="12544" max="12544" width="4.28515625" style="57" customWidth="1"/>
    <col min="12545" max="12545" width="9.28515625" style="57" customWidth="1"/>
    <col min="12546" max="12546" width="36.7109375" style="57" customWidth="1"/>
    <col min="12547" max="12548" width="6.7109375" style="57" customWidth="1"/>
    <col min="12549" max="12550" width="8.28515625" style="57" customWidth="1"/>
    <col min="12551" max="12552" width="10.28515625" style="57" customWidth="1"/>
    <col min="12553" max="12553" width="15.7109375" style="57" customWidth="1"/>
    <col min="12554" max="12799" width="9.140625" style="57"/>
    <col min="12800" max="12800" width="4.28515625" style="57" customWidth="1"/>
    <col min="12801" max="12801" width="9.28515625" style="57" customWidth="1"/>
    <col min="12802" max="12802" width="36.7109375" style="57" customWidth="1"/>
    <col min="12803" max="12804" width="6.7109375" style="57" customWidth="1"/>
    <col min="12805" max="12806" width="8.28515625" style="57" customWidth="1"/>
    <col min="12807" max="12808" width="10.28515625" style="57" customWidth="1"/>
    <col min="12809" max="12809" width="15.7109375" style="57" customWidth="1"/>
    <col min="12810" max="13055" width="9.140625" style="57"/>
    <col min="13056" max="13056" width="4.28515625" style="57" customWidth="1"/>
    <col min="13057" max="13057" width="9.28515625" style="57" customWidth="1"/>
    <col min="13058" max="13058" width="36.7109375" style="57" customWidth="1"/>
    <col min="13059" max="13060" width="6.7109375" style="57" customWidth="1"/>
    <col min="13061" max="13062" width="8.28515625" style="57" customWidth="1"/>
    <col min="13063" max="13064" width="10.28515625" style="57" customWidth="1"/>
    <col min="13065" max="13065" width="15.7109375" style="57" customWidth="1"/>
    <col min="13066" max="13311" width="9.140625" style="57"/>
    <col min="13312" max="13312" width="4.28515625" style="57" customWidth="1"/>
    <col min="13313" max="13313" width="9.28515625" style="57" customWidth="1"/>
    <col min="13314" max="13314" width="36.7109375" style="57" customWidth="1"/>
    <col min="13315" max="13316" width="6.7109375" style="57" customWidth="1"/>
    <col min="13317" max="13318" width="8.28515625" style="57" customWidth="1"/>
    <col min="13319" max="13320" width="10.28515625" style="57" customWidth="1"/>
    <col min="13321" max="13321" width="15.7109375" style="57" customWidth="1"/>
    <col min="13322" max="13567" width="9.140625" style="57"/>
    <col min="13568" max="13568" width="4.28515625" style="57" customWidth="1"/>
    <col min="13569" max="13569" width="9.28515625" style="57" customWidth="1"/>
    <col min="13570" max="13570" width="36.7109375" style="57" customWidth="1"/>
    <col min="13571" max="13572" width="6.7109375" style="57" customWidth="1"/>
    <col min="13573" max="13574" width="8.28515625" style="57" customWidth="1"/>
    <col min="13575" max="13576" width="10.28515625" style="57" customWidth="1"/>
    <col min="13577" max="13577" width="15.7109375" style="57" customWidth="1"/>
    <col min="13578" max="13823" width="9.140625" style="57"/>
    <col min="13824" max="13824" width="4.28515625" style="57" customWidth="1"/>
    <col min="13825" max="13825" width="9.28515625" style="57" customWidth="1"/>
    <col min="13826" max="13826" width="36.7109375" style="57" customWidth="1"/>
    <col min="13827" max="13828" width="6.7109375" style="57" customWidth="1"/>
    <col min="13829" max="13830" width="8.28515625" style="57" customWidth="1"/>
    <col min="13831" max="13832" width="10.28515625" style="57" customWidth="1"/>
    <col min="13833" max="13833" width="15.7109375" style="57" customWidth="1"/>
    <col min="13834" max="14079" width="9.140625" style="57"/>
    <col min="14080" max="14080" width="4.28515625" style="57" customWidth="1"/>
    <col min="14081" max="14081" width="9.28515625" style="57" customWidth="1"/>
    <col min="14082" max="14082" width="36.7109375" style="57" customWidth="1"/>
    <col min="14083" max="14084" width="6.7109375" style="57" customWidth="1"/>
    <col min="14085" max="14086" width="8.28515625" style="57" customWidth="1"/>
    <col min="14087" max="14088" width="10.28515625" style="57" customWidth="1"/>
    <col min="14089" max="14089" width="15.7109375" style="57" customWidth="1"/>
    <col min="14090" max="14335" width="9.140625" style="57"/>
    <col min="14336" max="14336" width="4.28515625" style="57" customWidth="1"/>
    <col min="14337" max="14337" width="9.28515625" style="57" customWidth="1"/>
    <col min="14338" max="14338" width="36.7109375" style="57" customWidth="1"/>
    <col min="14339" max="14340" width="6.7109375" style="57" customWidth="1"/>
    <col min="14341" max="14342" width="8.28515625" style="57" customWidth="1"/>
    <col min="14343" max="14344" width="10.28515625" style="57" customWidth="1"/>
    <col min="14345" max="14345" width="15.7109375" style="57" customWidth="1"/>
    <col min="14346" max="14591" width="9.140625" style="57"/>
    <col min="14592" max="14592" width="4.28515625" style="57" customWidth="1"/>
    <col min="14593" max="14593" width="9.28515625" style="57" customWidth="1"/>
    <col min="14594" max="14594" width="36.7109375" style="57" customWidth="1"/>
    <col min="14595" max="14596" width="6.7109375" style="57" customWidth="1"/>
    <col min="14597" max="14598" width="8.28515625" style="57" customWidth="1"/>
    <col min="14599" max="14600" width="10.28515625" style="57" customWidth="1"/>
    <col min="14601" max="14601" width="15.7109375" style="57" customWidth="1"/>
    <col min="14602" max="14847" width="9.140625" style="57"/>
    <col min="14848" max="14848" width="4.28515625" style="57" customWidth="1"/>
    <col min="14849" max="14849" width="9.28515625" style="57" customWidth="1"/>
    <col min="14850" max="14850" width="36.7109375" style="57" customWidth="1"/>
    <col min="14851" max="14852" width="6.7109375" style="57" customWidth="1"/>
    <col min="14853" max="14854" width="8.28515625" style="57" customWidth="1"/>
    <col min="14855" max="14856" width="10.28515625" style="57" customWidth="1"/>
    <col min="14857" max="14857" width="15.7109375" style="57" customWidth="1"/>
    <col min="14858" max="15103" width="9.140625" style="57"/>
    <col min="15104" max="15104" width="4.28515625" style="57" customWidth="1"/>
    <col min="15105" max="15105" width="9.28515625" style="57" customWidth="1"/>
    <col min="15106" max="15106" width="36.7109375" style="57" customWidth="1"/>
    <col min="15107" max="15108" width="6.7109375" style="57" customWidth="1"/>
    <col min="15109" max="15110" width="8.28515625" style="57" customWidth="1"/>
    <col min="15111" max="15112" width="10.28515625" style="57" customWidth="1"/>
    <col min="15113" max="15113" width="15.7109375" style="57" customWidth="1"/>
    <col min="15114" max="15359" width="9.140625" style="57"/>
    <col min="15360" max="15360" width="4.28515625" style="57" customWidth="1"/>
    <col min="15361" max="15361" width="9.28515625" style="57" customWidth="1"/>
    <col min="15362" max="15362" width="36.7109375" style="57" customWidth="1"/>
    <col min="15363" max="15364" width="6.7109375" style="57" customWidth="1"/>
    <col min="15365" max="15366" width="8.28515625" style="57" customWidth="1"/>
    <col min="15367" max="15368" width="10.28515625" style="57" customWidth="1"/>
    <col min="15369" max="15369" width="15.7109375" style="57" customWidth="1"/>
    <col min="15370" max="15615" width="9.140625" style="57"/>
    <col min="15616" max="15616" width="4.28515625" style="57" customWidth="1"/>
    <col min="15617" max="15617" width="9.28515625" style="57" customWidth="1"/>
    <col min="15618" max="15618" width="36.7109375" style="57" customWidth="1"/>
    <col min="15619" max="15620" width="6.7109375" style="57" customWidth="1"/>
    <col min="15621" max="15622" width="8.28515625" style="57" customWidth="1"/>
    <col min="15623" max="15624" width="10.28515625" style="57" customWidth="1"/>
    <col min="15625" max="15625" width="15.7109375" style="57" customWidth="1"/>
    <col min="15626" max="15871" width="9.140625" style="57"/>
    <col min="15872" max="15872" width="4.28515625" style="57" customWidth="1"/>
    <col min="15873" max="15873" width="9.28515625" style="57" customWidth="1"/>
    <col min="15874" max="15874" width="36.7109375" style="57" customWidth="1"/>
    <col min="15875" max="15876" width="6.7109375" style="57" customWidth="1"/>
    <col min="15877" max="15878" width="8.28515625" style="57" customWidth="1"/>
    <col min="15879" max="15880" width="10.28515625" style="57" customWidth="1"/>
    <col min="15881" max="15881" width="15.7109375" style="57" customWidth="1"/>
    <col min="15882" max="16127" width="9.140625" style="57"/>
    <col min="16128" max="16128" width="4.28515625" style="57" customWidth="1"/>
    <col min="16129" max="16129" width="9.28515625" style="57" customWidth="1"/>
    <col min="16130" max="16130" width="36.7109375" style="57" customWidth="1"/>
    <col min="16131" max="16132" width="6.7109375" style="57" customWidth="1"/>
    <col min="16133" max="16134" width="8.28515625" style="57" customWidth="1"/>
    <col min="16135" max="16136" width="10.28515625" style="57" customWidth="1"/>
    <col min="16137" max="16137" width="15.7109375" style="57" customWidth="1"/>
    <col min="16138" max="16384" width="9.140625" style="57"/>
  </cols>
  <sheetData>
    <row r="1" spans="1:8" s="58" customFormat="1" ht="31.5">
      <c r="A1" s="34" t="s">
        <v>265</v>
      </c>
      <c r="B1" s="55" t="s">
        <v>266</v>
      </c>
      <c r="C1" s="56" t="s">
        <v>267</v>
      </c>
      <c r="D1" s="55" t="s">
        <v>268</v>
      </c>
      <c r="E1" s="56" t="s">
        <v>269</v>
      </c>
      <c r="F1" s="56" t="s">
        <v>270</v>
      </c>
      <c r="G1" s="56" t="s">
        <v>271</v>
      </c>
      <c r="H1" s="56" t="s">
        <v>272</v>
      </c>
    </row>
    <row r="2" spans="1:8" ht="47.25">
      <c r="A2" s="16">
        <v>1</v>
      </c>
      <c r="B2" s="65" t="s">
        <v>924</v>
      </c>
      <c r="C2" s="59">
        <v>1</v>
      </c>
      <c r="D2" s="57" t="s">
        <v>32</v>
      </c>
      <c r="G2" s="59">
        <f>ROUND(C2*E2, 0)</f>
        <v>0</v>
      </c>
      <c r="H2" s="59">
        <f>ROUND(C2*F2, 0)</f>
        <v>0</v>
      </c>
    </row>
    <row r="4" spans="1:8" ht="47.25">
      <c r="A4" s="16">
        <v>2</v>
      </c>
      <c r="B4" s="65" t="s">
        <v>925</v>
      </c>
      <c r="C4" s="59">
        <v>1</v>
      </c>
      <c r="D4" s="57" t="s">
        <v>32</v>
      </c>
      <c r="G4" s="59">
        <f>ROUND(C4*E4, 0)</f>
        <v>0</v>
      </c>
      <c r="H4" s="59">
        <f>ROUND(C4*F4, 0)</f>
        <v>0</v>
      </c>
    </row>
    <row r="6" spans="1:8" s="60" customFormat="1">
      <c r="A6" s="34"/>
      <c r="B6" s="55" t="s">
        <v>275</v>
      </c>
      <c r="C6" s="56"/>
      <c r="D6" s="55"/>
      <c r="E6" s="56"/>
      <c r="F6" s="56"/>
      <c r="G6" s="56">
        <f>ROUND(SUM(G2:G5),0)</f>
        <v>0</v>
      </c>
      <c r="H6" s="56">
        <f>ROUND(SUM(H2:H5),0)</f>
        <v>0</v>
      </c>
    </row>
  </sheetData>
  <pageMargins left="0.2361111111111111" right="0.2361111111111111" top="0.69444444444444442" bottom="0.69444444444444442" header="0.41666666666666669" footer="0.41666666666666669"/>
  <pageSetup paperSize="9" scale="78" orientation="portrait" useFirstPageNumber="1" r:id="rId1"/>
  <headerFooter>
    <oddHeader>&amp;L&amp;"Times New Roman CE,bold"&amp;10 Költségtérítések</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7"/>
  <sheetViews>
    <sheetView view="pageBreakPreview" zoomScale="60" zoomScaleNormal="100" workbookViewId="0">
      <selection activeCell="E2" sqref="E2:F105"/>
    </sheetView>
  </sheetViews>
  <sheetFormatPr defaultRowHeight="15.75"/>
  <cols>
    <col min="1" max="1" width="4.28515625" style="16" customWidth="1"/>
    <col min="2" max="2" width="36.7109375" style="57" customWidth="1"/>
    <col min="3" max="3" width="6.7109375" style="59" customWidth="1"/>
    <col min="4" max="4" width="6.7109375" style="57" customWidth="1"/>
    <col min="5" max="8" width="15.7109375" style="59" customWidth="1"/>
    <col min="9" max="9" width="15.7109375" style="57" customWidth="1"/>
    <col min="10" max="255" width="9.140625" style="57"/>
    <col min="256" max="256" width="4.28515625" style="57" customWidth="1"/>
    <col min="257" max="257" width="9.28515625" style="57" customWidth="1"/>
    <col min="258" max="258" width="36.7109375" style="57" customWidth="1"/>
    <col min="259" max="260" width="6.7109375" style="57" customWidth="1"/>
    <col min="261" max="262" width="8.28515625" style="57" customWidth="1"/>
    <col min="263" max="264" width="10.28515625" style="57" customWidth="1"/>
    <col min="265" max="265" width="15.7109375" style="57" customWidth="1"/>
    <col min="266" max="511" width="9.140625" style="57"/>
    <col min="512" max="512" width="4.28515625" style="57" customWidth="1"/>
    <col min="513" max="513" width="9.28515625" style="57" customWidth="1"/>
    <col min="514" max="514" width="36.7109375" style="57" customWidth="1"/>
    <col min="515" max="516" width="6.7109375" style="57" customWidth="1"/>
    <col min="517" max="518" width="8.28515625" style="57" customWidth="1"/>
    <col min="519" max="520" width="10.28515625" style="57" customWidth="1"/>
    <col min="521" max="521" width="15.7109375" style="57" customWidth="1"/>
    <col min="522" max="767" width="9.140625" style="57"/>
    <col min="768" max="768" width="4.28515625" style="57" customWidth="1"/>
    <col min="769" max="769" width="9.28515625" style="57" customWidth="1"/>
    <col min="770" max="770" width="36.7109375" style="57" customWidth="1"/>
    <col min="771" max="772" width="6.7109375" style="57" customWidth="1"/>
    <col min="773" max="774" width="8.28515625" style="57" customWidth="1"/>
    <col min="775" max="776" width="10.28515625" style="57" customWidth="1"/>
    <col min="777" max="777" width="15.7109375" style="57" customWidth="1"/>
    <col min="778" max="1023" width="9.140625" style="57"/>
    <col min="1024" max="1024" width="4.28515625" style="57" customWidth="1"/>
    <col min="1025" max="1025" width="9.28515625" style="57" customWidth="1"/>
    <col min="1026" max="1026" width="36.7109375" style="57" customWidth="1"/>
    <col min="1027" max="1028" width="6.7109375" style="57" customWidth="1"/>
    <col min="1029" max="1030" width="8.28515625" style="57" customWidth="1"/>
    <col min="1031" max="1032" width="10.28515625" style="57" customWidth="1"/>
    <col min="1033" max="1033" width="15.7109375" style="57" customWidth="1"/>
    <col min="1034" max="1279" width="9.140625" style="57"/>
    <col min="1280" max="1280" width="4.28515625" style="57" customWidth="1"/>
    <col min="1281" max="1281" width="9.28515625" style="57" customWidth="1"/>
    <col min="1282" max="1282" width="36.7109375" style="57" customWidth="1"/>
    <col min="1283" max="1284" width="6.7109375" style="57" customWidth="1"/>
    <col min="1285" max="1286" width="8.28515625" style="57" customWidth="1"/>
    <col min="1287" max="1288" width="10.28515625" style="57" customWidth="1"/>
    <col min="1289" max="1289" width="15.7109375" style="57" customWidth="1"/>
    <col min="1290" max="1535" width="9.140625" style="57"/>
    <col min="1536" max="1536" width="4.28515625" style="57" customWidth="1"/>
    <col min="1537" max="1537" width="9.28515625" style="57" customWidth="1"/>
    <col min="1538" max="1538" width="36.7109375" style="57" customWidth="1"/>
    <col min="1539" max="1540" width="6.7109375" style="57" customWidth="1"/>
    <col min="1541" max="1542" width="8.28515625" style="57" customWidth="1"/>
    <col min="1543" max="1544" width="10.28515625" style="57" customWidth="1"/>
    <col min="1545" max="1545" width="15.7109375" style="57" customWidth="1"/>
    <col min="1546" max="1791" width="9.140625" style="57"/>
    <col min="1792" max="1792" width="4.28515625" style="57" customWidth="1"/>
    <col min="1793" max="1793" width="9.28515625" style="57" customWidth="1"/>
    <col min="1794" max="1794" width="36.7109375" style="57" customWidth="1"/>
    <col min="1795" max="1796" width="6.7109375" style="57" customWidth="1"/>
    <col min="1797" max="1798" width="8.28515625" style="57" customWidth="1"/>
    <col min="1799" max="1800" width="10.28515625" style="57" customWidth="1"/>
    <col min="1801" max="1801" width="15.7109375" style="57" customWidth="1"/>
    <col min="1802" max="2047" width="9.140625" style="57"/>
    <col min="2048" max="2048" width="4.28515625" style="57" customWidth="1"/>
    <col min="2049" max="2049" width="9.28515625" style="57" customWidth="1"/>
    <col min="2050" max="2050" width="36.7109375" style="57" customWidth="1"/>
    <col min="2051" max="2052" width="6.7109375" style="57" customWidth="1"/>
    <col min="2053" max="2054" width="8.28515625" style="57" customWidth="1"/>
    <col min="2055" max="2056" width="10.28515625" style="57" customWidth="1"/>
    <col min="2057" max="2057" width="15.7109375" style="57" customWidth="1"/>
    <col min="2058" max="2303" width="9.140625" style="57"/>
    <col min="2304" max="2304" width="4.28515625" style="57" customWidth="1"/>
    <col min="2305" max="2305" width="9.28515625" style="57" customWidth="1"/>
    <col min="2306" max="2306" width="36.7109375" style="57" customWidth="1"/>
    <col min="2307" max="2308" width="6.7109375" style="57" customWidth="1"/>
    <col min="2309" max="2310" width="8.28515625" style="57" customWidth="1"/>
    <col min="2311" max="2312" width="10.28515625" style="57" customWidth="1"/>
    <col min="2313" max="2313" width="15.7109375" style="57" customWidth="1"/>
    <col min="2314" max="2559" width="9.140625" style="57"/>
    <col min="2560" max="2560" width="4.28515625" style="57" customWidth="1"/>
    <col min="2561" max="2561" width="9.28515625" style="57" customWidth="1"/>
    <col min="2562" max="2562" width="36.7109375" style="57" customWidth="1"/>
    <col min="2563" max="2564" width="6.7109375" style="57" customWidth="1"/>
    <col min="2565" max="2566" width="8.28515625" style="57" customWidth="1"/>
    <col min="2567" max="2568" width="10.28515625" style="57" customWidth="1"/>
    <col min="2569" max="2569" width="15.7109375" style="57" customWidth="1"/>
    <col min="2570" max="2815" width="9.140625" style="57"/>
    <col min="2816" max="2816" width="4.28515625" style="57" customWidth="1"/>
    <col min="2817" max="2817" width="9.28515625" style="57" customWidth="1"/>
    <col min="2818" max="2818" width="36.7109375" style="57" customWidth="1"/>
    <col min="2819" max="2820" width="6.7109375" style="57" customWidth="1"/>
    <col min="2821" max="2822" width="8.28515625" style="57" customWidth="1"/>
    <col min="2823" max="2824" width="10.28515625" style="57" customWidth="1"/>
    <col min="2825" max="2825" width="15.7109375" style="57" customWidth="1"/>
    <col min="2826" max="3071" width="9.140625" style="57"/>
    <col min="3072" max="3072" width="4.28515625" style="57" customWidth="1"/>
    <col min="3073" max="3073" width="9.28515625" style="57" customWidth="1"/>
    <col min="3074" max="3074" width="36.7109375" style="57" customWidth="1"/>
    <col min="3075" max="3076" width="6.7109375" style="57" customWidth="1"/>
    <col min="3077" max="3078" width="8.28515625" style="57" customWidth="1"/>
    <col min="3079" max="3080" width="10.28515625" style="57" customWidth="1"/>
    <col min="3081" max="3081" width="15.7109375" style="57" customWidth="1"/>
    <col min="3082" max="3327" width="9.140625" style="57"/>
    <col min="3328" max="3328" width="4.28515625" style="57" customWidth="1"/>
    <col min="3329" max="3329" width="9.28515625" style="57" customWidth="1"/>
    <col min="3330" max="3330" width="36.7109375" style="57" customWidth="1"/>
    <col min="3331" max="3332" width="6.7109375" style="57" customWidth="1"/>
    <col min="3333" max="3334" width="8.28515625" style="57" customWidth="1"/>
    <col min="3335" max="3336" width="10.28515625" style="57" customWidth="1"/>
    <col min="3337" max="3337" width="15.7109375" style="57" customWidth="1"/>
    <col min="3338" max="3583" width="9.140625" style="57"/>
    <col min="3584" max="3584" width="4.28515625" style="57" customWidth="1"/>
    <col min="3585" max="3585" width="9.28515625" style="57" customWidth="1"/>
    <col min="3586" max="3586" width="36.7109375" style="57" customWidth="1"/>
    <col min="3587" max="3588" width="6.7109375" style="57" customWidth="1"/>
    <col min="3589" max="3590" width="8.28515625" style="57" customWidth="1"/>
    <col min="3591" max="3592" width="10.28515625" style="57" customWidth="1"/>
    <col min="3593" max="3593" width="15.7109375" style="57" customWidth="1"/>
    <col min="3594" max="3839" width="9.140625" style="57"/>
    <col min="3840" max="3840" width="4.28515625" style="57" customWidth="1"/>
    <col min="3841" max="3841" width="9.28515625" style="57" customWidth="1"/>
    <col min="3842" max="3842" width="36.7109375" style="57" customWidth="1"/>
    <col min="3843" max="3844" width="6.7109375" style="57" customWidth="1"/>
    <col min="3845" max="3846" width="8.28515625" style="57" customWidth="1"/>
    <col min="3847" max="3848" width="10.28515625" style="57" customWidth="1"/>
    <col min="3849" max="3849" width="15.7109375" style="57" customWidth="1"/>
    <col min="3850" max="4095" width="9.140625" style="57"/>
    <col min="4096" max="4096" width="4.28515625" style="57" customWidth="1"/>
    <col min="4097" max="4097" width="9.28515625" style="57" customWidth="1"/>
    <col min="4098" max="4098" width="36.7109375" style="57" customWidth="1"/>
    <col min="4099" max="4100" width="6.7109375" style="57" customWidth="1"/>
    <col min="4101" max="4102" width="8.28515625" style="57" customWidth="1"/>
    <col min="4103" max="4104" width="10.28515625" style="57" customWidth="1"/>
    <col min="4105" max="4105" width="15.7109375" style="57" customWidth="1"/>
    <col min="4106" max="4351" width="9.140625" style="57"/>
    <col min="4352" max="4352" width="4.28515625" style="57" customWidth="1"/>
    <col min="4353" max="4353" width="9.28515625" style="57" customWidth="1"/>
    <col min="4354" max="4354" width="36.7109375" style="57" customWidth="1"/>
    <col min="4355" max="4356" width="6.7109375" style="57" customWidth="1"/>
    <col min="4357" max="4358" width="8.28515625" style="57" customWidth="1"/>
    <col min="4359" max="4360" width="10.28515625" style="57" customWidth="1"/>
    <col min="4361" max="4361" width="15.7109375" style="57" customWidth="1"/>
    <col min="4362" max="4607" width="9.140625" style="57"/>
    <col min="4608" max="4608" width="4.28515625" style="57" customWidth="1"/>
    <col min="4609" max="4609" width="9.28515625" style="57" customWidth="1"/>
    <col min="4610" max="4610" width="36.7109375" style="57" customWidth="1"/>
    <col min="4611" max="4612" width="6.7109375" style="57" customWidth="1"/>
    <col min="4613" max="4614" width="8.28515625" style="57" customWidth="1"/>
    <col min="4615" max="4616" width="10.28515625" style="57" customWidth="1"/>
    <col min="4617" max="4617" width="15.7109375" style="57" customWidth="1"/>
    <col min="4618" max="4863" width="9.140625" style="57"/>
    <col min="4864" max="4864" width="4.28515625" style="57" customWidth="1"/>
    <col min="4865" max="4865" width="9.28515625" style="57" customWidth="1"/>
    <col min="4866" max="4866" width="36.7109375" style="57" customWidth="1"/>
    <col min="4867" max="4868" width="6.7109375" style="57" customWidth="1"/>
    <col min="4869" max="4870" width="8.28515625" style="57" customWidth="1"/>
    <col min="4871" max="4872" width="10.28515625" style="57" customWidth="1"/>
    <col min="4873" max="4873" width="15.7109375" style="57" customWidth="1"/>
    <col min="4874" max="5119" width="9.140625" style="57"/>
    <col min="5120" max="5120" width="4.28515625" style="57" customWidth="1"/>
    <col min="5121" max="5121" width="9.28515625" style="57" customWidth="1"/>
    <col min="5122" max="5122" width="36.7109375" style="57" customWidth="1"/>
    <col min="5123" max="5124" width="6.7109375" style="57" customWidth="1"/>
    <col min="5125" max="5126" width="8.28515625" style="57" customWidth="1"/>
    <col min="5127" max="5128" width="10.28515625" style="57" customWidth="1"/>
    <col min="5129" max="5129" width="15.7109375" style="57" customWidth="1"/>
    <col min="5130" max="5375" width="9.140625" style="57"/>
    <col min="5376" max="5376" width="4.28515625" style="57" customWidth="1"/>
    <col min="5377" max="5377" width="9.28515625" style="57" customWidth="1"/>
    <col min="5378" max="5378" width="36.7109375" style="57" customWidth="1"/>
    <col min="5379" max="5380" width="6.7109375" style="57" customWidth="1"/>
    <col min="5381" max="5382" width="8.28515625" style="57" customWidth="1"/>
    <col min="5383" max="5384" width="10.28515625" style="57" customWidth="1"/>
    <col min="5385" max="5385" width="15.7109375" style="57" customWidth="1"/>
    <col min="5386" max="5631" width="9.140625" style="57"/>
    <col min="5632" max="5632" width="4.28515625" style="57" customWidth="1"/>
    <col min="5633" max="5633" width="9.28515625" style="57" customWidth="1"/>
    <col min="5634" max="5634" width="36.7109375" style="57" customWidth="1"/>
    <col min="5635" max="5636" width="6.7109375" style="57" customWidth="1"/>
    <col min="5637" max="5638" width="8.28515625" style="57" customWidth="1"/>
    <col min="5639" max="5640" width="10.28515625" style="57" customWidth="1"/>
    <col min="5641" max="5641" width="15.7109375" style="57" customWidth="1"/>
    <col min="5642" max="5887" width="9.140625" style="57"/>
    <col min="5888" max="5888" width="4.28515625" style="57" customWidth="1"/>
    <col min="5889" max="5889" width="9.28515625" style="57" customWidth="1"/>
    <col min="5890" max="5890" width="36.7109375" style="57" customWidth="1"/>
    <col min="5891" max="5892" width="6.7109375" style="57" customWidth="1"/>
    <col min="5893" max="5894" width="8.28515625" style="57" customWidth="1"/>
    <col min="5895" max="5896" width="10.28515625" style="57" customWidth="1"/>
    <col min="5897" max="5897" width="15.7109375" style="57" customWidth="1"/>
    <col min="5898" max="6143" width="9.140625" style="57"/>
    <col min="6144" max="6144" width="4.28515625" style="57" customWidth="1"/>
    <col min="6145" max="6145" width="9.28515625" style="57" customWidth="1"/>
    <col min="6146" max="6146" width="36.7109375" style="57" customWidth="1"/>
    <col min="6147" max="6148" width="6.7109375" style="57" customWidth="1"/>
    <col min="6149" max="6150" width="8.28515625" style="57" customWidth="1"/>
    <col min="6151" max="6152" width="10.28515625" style="57" customWidth="1"/>
    <col min="6153" max="6153" width="15.7109375" style="57" customWidth="1"/>
    <col min="6154" max="6399" width="9.140625" style="57"/>
    <col min="6400" max="6400" width="4.28515625" style="57" customWidth="1"/>
    <col min="6401" max="6401" width="9.28515625" style="57" customWidth="1"/>
    <col min="6402" max="6402" width="36.7109375" style="57" customWidth="1"/>
    <col min="6403" max="6404" width="6.7109375" style="57" customWidth="1"/>
    <col min="6405" max="6406" width="8.28515625" style="57" customWidth="1"/>
    <col min="6407" max="6408" width="10.28515625" style="57" customWidth="1"/>
    <col min="6409" max="6409" width="15.7109375" style="57" customWidth="1"/>
    <col min="6410" max="6655" width="9.140625" style="57"/>
    <col min="6656" max="6656" width="4.28515625" style="57" customWidth="1"/>
    <col min="6657" max="6657" width="9.28515625" style="57" customWidth="1"/>
    <col min="6658" max="6658" width="36.7109375" style="57" customWidth="1"/>
    <col min="6659" max="6660" width="6.7109375" style="57" customWidth="1"/>
    <col min="6661" max="6662" width="8.28515625" style="57" customWidth="1"/>
    <col min="6663" max="6664" width="10.28515625" style="57" customWidth="1"/>
    <col min="6665" max="6665" width="15.7109375" style="57" customWidth="1"/>
    <col min="6666" max="6911" width="9.140625" style="57"/>
    <col min="6912" max="6912" width="4.28515625" style="57" customWidth="1"/>
    <col min="6913" max="6913" width="9.28515625" style="57" customWidth="1"/>
    <col min="6914" max="6914" width="36.7109375" style="57" customWidth="1"/>
    <col min="6915" max="6916" width="6.7109375" style="57" customWidth="1"/>
    <col min="6917" max="6918" width="8.28515625" style="57" customWidth="1"/>
    <col min="6919" max="6920" width="10.28515625" style="57" customWidth="1"/>
    <col min="6921" max="6921" width="15.7109375" style="57" customWidth="1"/>
    <col min="6922" max="7167" width="9.140625" style="57"/>
    <col min="7168" max="7168" width="4.28515625" style="57" customWidth="1"/>
    <col min="7169" max="7169" width="9.28515625" style="57" customWidth="1"/>
    <col min="7170" max="7170" width="36.7109375" style="57" customWidth="1"/>
    <col min="7171" max="7172" width="6.7109375" style="57" customWidth="1"/>
    <col min="7173" max="7174" width="8.28515625" style="57" customWidth="1"/>
    <col min="7175" max="7176" width="10.28515625" style="57" customWidth="1"/>
    <col min="7177" max="7177" width="15.7109375" style="57" customWidth="1"/>
    <col min="7178" max="7423" width="9.140625" style="57"/>
    <col min="7424" max="7424" width="4.28515625" style="57" customWidth="1"/>
    <col min="7425" max="7425" width="9.28515625" style="57" customWidth="1"/>
    <col min="7426" max="7426" width="36.7109375" style="57" customWidth="1"/>
    <col min="7427" max="7428" width="6.7109375" style="57" customWidth="1"/>
    <col min="7429" max="7430" width="8.28515625" style="57" customWidth="1"/>
    <col min="7431" max="7432" width="10.28515625" style="57" customWidth="1"/>
    <col min="7433" max="7433" width="15.7109375" style="57" customWidth="1"/>
    <col min="7434" max="7679" width="9.140625" style="57"/>
    <col min="7680" max="7680" width="4.28515625" style="57" customWidth="1"/>
    <col min="7681" max="7681" width="9.28515625" style="57" customWidth="1"/>
    <col min="7682" max="7682" width="36.7109375" style="57" customWidth="1"/>
    <col min="7683" max="7684" width="6.7109375" style="57" customWidth="1"/>
    <col min="7685" max="7686" width="8.28515625" style="57" customWidth="1"/>
    <col min="7687" max="7688" width="10.28515625" style="57" customWidth="1"/>
    <col min="7689" max="7689" width="15.7109375" style="57" customWidth="1"/>
    <col min="7690" max="7935" width="9.140625" style="57"/>
    <col min="7936" max="7936" width="4.28515625" style="57" customWidth="1"/>
    <col min="7937" max="7937" width="9.28515625" style="57" customWidth="1"/>
    <col min="7938" max="7938" width="36.7109375" style="57" customWidth="1"/>
    <col min="7939" max="7940" width="6.7109375" style="57" customWidth="1"/>
    <col min="7941" max="7942" width="8.28515625" style="57" customWidth="1"/>
    <col min="7943" max="7944" width="10.28515625" style="57" customWidth="1"/>
    <col min="7945" max="7945" width="15.7109375" style="57" customWidth="1"/>
    <col min="7946" max="8191" width="9.140625" style="57"/>
    <col min="8192" max="8192" width="4.28515625" style="57" customWidth="1"/>
    <col min="8193" max="8193" width="9.28515625" style="57" customWidth="1"/>
    <col min="8194" max="8194" width="36.7109375" style="57" customWidth="1"/>
    <col min="8195" max="8196" width="6.7109375" style="57" customWidth="1"/>
    <col min="8197" max="8198" width="8.28515625" style="57" customWidth="1"/>
    <col min="8199" max="8200" width="10.28515625" style="57" customWidth="1"/>
    <col min="8201" max="8201" width="15.7109375" style="57" customWidth="1"/>
    <col min="8202" max="8447" width="9.140625" style="57"/>
    <col min="8448" max="8448" width="4.28515625" style="57" customWidth="1"/>
    <col min="8449" max="8449" width="9.28515625" style="57" customWidth="1"/>
    <col min="8450" max="8450" width="36.7109375" style="57" customWidth="1"/>
    <col min="8451" max="8452" width="6.7109375" style="57" customWidth="1"/>
    <col min="8453" max="8454" width="8.28515625" style="57" customWidth="1"/>
    <col min="8455" max="8456" width="10.28515625" style="57" customWidth="1"/>
    <col min="8457" max="8457" width="15.7109375" style="57" customWidth="1"/>
    <col min="8458" max="8703" width="9.140625" style="57"/>
    <col min="8704" max="8704" width="4.28515625" style="57" customWidth="1"/>
    <col min="8705" max="8705" width="9.28515625" style="57" customWidth="1"/>
    <col min="8706" max="8706" width="36.7109375" style="57" customWidth="1"/>
    <col min="8707" max="8708" width="6.7109375" style="57" customWidth="1"/>
    <col min="8709" max="8710" width="8.28515625" style="57" customWidth="1"/>
    <col min="8711" max="8712" width="10.28515625" style="57" customWidth="1"/>
    <col min="8713" max="8713" width="15.7109375" style="57" customWidth="1"/>
    <col min="8714" max="8959" width="9.140625" style="57"/>
    <col min="8960" max="8960" width="4.28515625" style="57" customWidth="1"/>
    <col min="8961" max="8961" width="9.28515625" style="57" customWidth="1"/>
    <col min="8962" max="8962" width="36.7109375" style="57" customWidth="1"/>
    <col min="8963" max="8964" width="6.7109375" style="57" customWidth="1"/>
    <col min="8965" max="8966" width="8.28515625" style="57" customWidth="1"/>
    <col min="8967" max="8968" width="10.28515625" style="57" customWidth="1"/>
    <col min="8969" max="8969" width="15.7109375" style="57" customWidth="1"/>
    <col min="8970" max="9215" width="9.140625" style="57"/>
    <col min="9216" max="9216" width="4.28515625" style="57" customWidth="1"/>
    <col min="9217" max="9217" width="9.28515625" style="57" customWidth="1"/>
    <col min="9218" max="9218" width="36.7109375" style="57" customWidth="1"/>
    <col min="9219" max="9220" width="6.7109375" style="57" customWidth="1"/>
    <col min="9221" max="9222" width="8.28515625" style="57" customWidth="1"/>
    <col min="9223" max="9224" width="10.28515625" style="57" customWidth="1"/>
    <col min="9225" max="9225" width="15.7109375" style="57" customWidth="1"/>
    <col min="9226" max="9471" width="9.140625" style="57"/>
    <col min="9472" max="9472" width="4.28515625" style="57" customWidth="1"/>
    <col min="9473" max="9473" width="9.28515625" style="57" customWidth="1"/>
    <col min="9474" max="9474" width="36.7109375" style="57" customWidth="1"/>
    <col min="9475" max="9476" width="6.7109375" style="57" customWidth="1"/>
    <col min="9477" max="9478" width="8.28515625" style="57" customWidth="1"/>
    <col min="9479" max="9480" width="10.28515625" style="57" customWidth="1"/>
    <col min="9481" max="9481" width="15.7109375" style="57" customWidth="1"/>
    <col min="9482" max="9727" width="9.140625" style="57"/>
    <col min="9728" max="9728" width="4.28515625" style="57" customWidth="1"/>
    <col min="9729" max="9729" width="9.28515625" style="57" customWidth="1"/>
    <col min="9730" max="9730" width="36.7109375" style="57" customWidth="1"/>
    <col min="9731" max="9732" width="6.7109375" style="57" customWidth="1"/>
    <col min="9733" max="9734" width="8.28515625" style="57" customWidth="1"/>
    <col min="9735" max="9736" width="10.28515625" style="57" customWidth="1"/>
    <col min="9737" max="9737" width="15.7109375" style="57" customWidth="1"/>
    <col min="9738" max="9983" width="9.140625" style="57"/>
    <col min="9984" max="9984" width="4.28515625" style="57" customWidth="1"/>
    <col min="9985" max="9985" width="9.28515625" style="57" customWidth="1"/>
    <col min="9986" max="9986" width="36.7109375" style="57" customWidth="1"/>
    <col min="9987" max="9988" width="6.7109375" style="57" customWidth="1"/>
    <col min="9989" max="9990" width="8.28515625" style="57" customWidth="1"/>
    <col min="9991" max="9992" width="10.28515625" style="57" customWidth="1"/>
    <col min="9993" max="9993" width="15.7109375" style="57" customWidth="1"/>
    <col min="9994" max="10239" width="9.140625" style="57"/>
    <col min="10240" max="10240" width="4.28515625" style="57" customWidth="1"/>
    <col min="10241" max="10241" width="9.28515625" style="57" customWidth="1"/>
    <col min="10242" max="10242" width="36.7109375" style="57" customWidth="1"/>
    <col min="10243" max="10244" width="6.7109375" style="57" customWidth="1"/>
    <col min="10245" max="10246" width="8.28515625" style="57" customWidth="1"/>
    <col min="10247" max="10248" width="10.28515625" style="57" customWidth="1"/>
    <col min="10249" max="10249" width="15.7109375" style="57" customWidth="1"/>
    <col min="10250" max="10495" width="9.140625" style="57"/>
    <col min="10496" max="10496" width="4.28515625" style="57" customWidth="1"/>
    <col min="10497" max="10497" width="9.28515625" style="57" customWidth="1"/>
    <col min="10498" max="10498" width="36.7109375" style="57" customWidth="1"/>
    <col min="10499" max="10500" width="6.7109375" style="57" customWidth="1"/>
    <col min="10501" max="10502" width="8.28515625" style="57" customWidth="1"/>
    <col min="10503" max="10504" width="10.28515625" style="57" customWidth="1"/>
    <col min="10505" max="10505" width="15.7109375" style="57" customWidth="1"/>
    <col min="10506" max="10751" width="9.140625" style="57"/>
    <col min="10752" max="10752" width="4.28515625" style="57" customWidth="1"/>
    <col min="10753" max="10753" width="9.28515625" style="57" customWidth="1"/>
    <col min="10754" max="10754" width="36.7109375" style="57" customWidth="1"/>
    <col min="10755" max="10756" width="6.7109375" style="57" customWidth="1"/>
    <col min="10757" max="10758" width="8.28515625" style="57" customWidth="1"/>
    <col min="10759" max="10760" width="10.28515625" style="57" customWidth="1"/>
    <col min="10761" max="10761" width="15.7109375" style="57" customWidth="1"/>
    <col min="10762" max="11007" width="9.140625" style="57"/>
    <col min="11008" max="11008" width="4.28515625" style="57" customWidth="1"/>
    <col min="11009" max="11009" width="9.28515625" style="57" customWidth="1"/>
    <col min="11010" max="11010" width="36.7109375" style="57" customWidth="1"/>
    <col min="11011" max="11012" width="6.7109375" style="57" customWidth="1"/>
    <col min="11013" max="11014" width="8.28515625" style="57" customWidth="1"/>
    <col min="11015" max="11016" width="10.28515625" style="57" customWidth="1"/>
    <col min="11017" max="11017" width="15.7109375" style="57" customWidth="1"/>
    <col min="11018" max="11263" width="9.140625" style="57"/>
    <col min="11264" max="11264" width="4.28515625" style="57" customWidth="1"/>
    <col min="11265" max="11265" width="9.28515625" style="57" customWidth="1"/>
    <col min="11266" max="11266" width="36.7109375" style="57" customWidth="1"/>
    <col min="11267" max="11268" width="6.7109375" style="57" customWidth="1"/>
    <col min="11269" max="11270" width="8.28515625" style="57" customWidth="1"/>
    <col min="11271" max="11272" width="10.28515625" style="57" customWidth="1"/>
    <col min="11273" max="11273" width="15.7109375" style="57" customWidth="1"/>
    <col min="11274" max="11519" width="9.140625" style="57"/>
    <col min="11520" max="11520" width="4.28515625" style="57" customWidth="1"/>
    <col min="11521" max="11521" width="9.28515625" style="57" customWidth="1"/>
    <col min="11522" max="11522" width="36.7109375" style="57" customWidth="1"/>
    <col min="11523" max="11524" width="6.7109375" style="57" customWidth="1"/>
    <col min="11525" max="11526" width="8.28515625" style="57" customWidth="1"/>
    <col min="11527" max="11528" width="10.28515625" style="57" customWidth="1"/>
    <col min="11529" max="11529" width="15.7109375" style="57" customWidth="1"/>
    <col min="11530" max="11775" width="9.140625" style="57"/>
    <col min="11776" max="11776" width="4.28515625" style="57" customWidth="1"/>
    <col min="11777" max="11777" width="9.28515625" style="57" customWidth="1"/>
    <col min="11778" max="11778" width="36.7109375" style="57" customWidth="1"/>
    <col min="11779" max="11780" width="6.7109375" style="57" customWidth="1"/>
    <col min="11781" max="11782" width="8.28515625" style="57" customWidth="1"/>
    <col min="11783" max="11784" width="10.28515625" style="57" customWidth="1"/>
    <col min="11785" max="11785" width="15.7109375" style="57" customWidth="1"/>
    <col min="11786" max="12031" width="9.140625" style="57"/>
    <col min="12032" max="12032" width="4.28515625" style="57" customWidth="1"/>
    <col min="12033" max="12033" width="9.28515625" style="57" customWidth="1"/>
    <col min="12034" max="12034" width="36.7109375" style="57" customWidth="1"/>
    <col min="12035" max="12036" width="6.7109375" style="57" customWidth="1"/>
    <col min="12037" max="12038" width="8.28515625" style="57" customWidth="1"/>
    <col min="12039" max="12040" width="10.28515625" style="57" customWidth="1"/>
    <col min="12041" max="12041" width="15.7109375" style="57" customWidth="1"/>
    <col min="12042" max="12287" width="9.140625" style="57"/>
    <col min="12288" max="12288" width="4.28515625" style="57" customWidth="1"/>
    <col min="12289" max="12289" width="9.28515625" style="57" customWidth="1"/>
    <col min="12290" max="12290" width="36.7109375" style="57" customWidth="1"/>
    <col min="12291" max="12292" width="6.7109375" style="57" customWidth="1"/>
    <col min="12293" max="12294" width="8.28515625" style="57" customWidth="1"/>
    <col min="12295" max="12296" width="10.28515625" style="57" customWidth="1"/>
    <col min="12297" max="12297" width="15.7109375" style="57" customWidth="1"/>
    <col min="12298" max="12543" width="9.140625" style="57"/>
    <col min="12544" max="12544" width="4.28515625" style="57" customWidth="1"/>
    <col min="12545" max="12545" width="9.28515625" style="57" customWidth="1"/>
    <col min="12546" max="12546" width="36.7109375" style="57" customWidth="1"/>
    <col min="12547" max="12548" width="6.7109375" style="57" customWidth="1"/>
    <col min="12549" max="12550" width="8.28515625" style="57" customWidth="1"/>
    <col min="12551" max="12552" width="10.28515625" style="57" customWidth="1"/>
    <col min="12553" max="12553" width="15.7109375" style="57" customWidth="1"/>
    <col min="12554" max="12799" width="9.140625" style="57"/>
    <col min="12800" max="12800" width="4.28515625" style="57" customWidth="1"/>
    <col min="12801" max="12801" width="9.28515625" style="57" customWidth="1"/>
    <col min="12802" max="12802" width="36.7109375" style="57" customWidth="1"/>
    <col min="12803" max="12804" width="6.7109375" style="57" customWidth="1"/>
    <col min="12805" max="12806" width="8.28515625" style="57" customWidth="1"/>
    <col min="12807" max="12808" width="10.28515625" style="57" customWidth="1"/>
    <col min="12809" max="12809" width="15.7109375" style="57" customWidth="1"/>
    <col min="12810" max="13055" width="9.140625" style="57"/>
    <col min="13056" max="13056" width="4.28515625" style="57" customWidth="1"/>
    <col min="13057" max="13057" width="9.28515625" style="57" customWidth="1"/>
    <col min="13058" max="13058" width="36.7109375" style="57" customWidth="1"/>
    <col min="13059" max="13060" width="6.7109375" style="57" customWidth="1"/>
    <col min="13061" max="13062" width="8.28515625" style="57" customWidth="1"/>
    <col min="13063" max="13064" width="10.28515625" style="57" customWidth="1"/>
    <col min="13065" max="13065" width="15.7109375" style="57" customWidth="1"/>
    <col min="13066" max="13311" width="9.140625" style="57"/>
    <col min="13312" max="13312" width="4.28515625" style="57" customWidth="1"/>
    <col min="13313" max="13313" width="9.28515625" style="57" customWidth="1"/>
    <col min="13314" max="13314" width="36.7109375" style="57" customWidth="1"/>
    <col min="13315" max="13316" width="6.7109375" style="57" customWidth="1"/>
    <col min="13317" max="13318" width="8.28515625" style="57" customWidth="1"/>
    <col min="13319" max="13320" width="10.28515625" style="57" customWidth="1"/>
    <col min="13321" max="13321" width="15.7109375" style="57" customWidth="1"/>
    <col min="13322" max="13567" width="9.140625" style="57"/>
    <col min="13568" max="13568" width="4.28515625" style="57" customWidth="1"/>
    <col min="13569" max="13569" width="9.28515625" style="57" customWidth="1"/>
    <col min="13570" max="13570" width="36.7109375" style="57" customWidth="1"/>
    <col min="13571" max="13572" width="6.7109375" style="57" customWidth="1"/>
    <col min="13573" max="13574" width="8.28515625" style="57" customWidth="1"/>
    <col min="13575" max="13576" width="10.28515625" style="57" customWidth="1"/>
    <col min="13577" max="13577" width="15.7109375" style="57" customWidth="1"/>
    <col min="13578" max="13823" width="9.140625" style="57"/>
    <col min="13824" max="13824" width="4.28515625" style="57" customWidth="1"/>
    <col min="13825" max="13825" width="9.28515625" style="57" customWidth="1"/>
    <col min="13826" max="13826" width="36.7109375" style="57" customWidth="1"/>
    <col min="13827" max="13828" width="6.7109375" style="57" customWidth="1"/>
    <col min="13829" max="13830" width="8.28515625" style="57" customWidth="1"/>
    <col min="13831" max="13832" width="10.28515625" style="57" customWidth="1"/>
    <col min="13833" max="13833" width="15.7109375" style="57" customWidth="1"/>
    <col min="13834" max="14079" width="9.140625" style="57"/>
    <col min="14080" max="14080" width="4.28515625" style="57" customWidth="1"/>
    <col min="14081" max="14081" width="9.28515625" style="57" customWidth="1"/>
    <col min="14082" max="14082" width="36.7109375" style="57" customWidth="1"/>
    <col min="14083" max="14084" width="6.7109375" style="57" customWidth="1"/>
    <col min="14085" max="14086" width="8.28515625" style="57" customWidth="1"/>
    <col min="14087" max="14088" width="10.28515625" style="57" customWidth="1"/>
    <col min="14089" max="14089" width="15.7109375" style="57" customWidth="1"/>
    <col min="14090" max="14335" width="9.140625" style="57"/>
    <col min="14336" max="14336" width="4.28515625" style="57" customWidth="1"/>
    <col min="14337" max="14337" width="9.28515625" style="57" customWidth="1"/>
    <col min="14338" max="14338" width="36.7109375" style="57" customWidth="1"/>
    <col min="14339" max="14340" width="6.7109375" style="57" customWidth="1"/>
    <col min="14341" max="14342" width="8.28515625" style="57" customWidth="1"/>
    <col min="14343" max="14344" width="10.28515625" style="57" customWidth="1"/>
    <col min="14345" max="14345" width="15.7109375" style="57" customWidth="1"/>
    <col min="14346" max="14591" width="9.140625" style="57"/>
    <col min="14592" max="14592" width="4.28515625" style="57" customWidth="1"/>
    <col min="14593" max="14593" width="9.28515625" style="57" customWidth="1"/>
    <col min="14594" max="14594" width="36.7109375" style="57" customWidth="1"/>
    <col min="14595" max="14596" width="6.7109375" style="57" customWidth="1"/>
    <col min="14597" max="14598" width="8.28515625" style="57" customWidth="1"/>
    <col min="14599" max="14600" width="10.28515625" style="57" customWidth="1"/>
    <col min="14601" max="14601" width="15.7109375" style="57" customWidth="1"/>
    <col min="14602" max="14847" width="9.140625" style="57"/>
    <col min="14848" max="14848" width="4.28515625" style="57" customWidth="1"/>
    <col min="14849" max="14849" width="9.28515625" style="57" customWidth="1"/>
    <col min="14850" max="14850" width="36.7109375" style="57" customWidth="1"/>
    <col min="14851" max="14852" width="6.7109375" style="57" customWidth="1"/>
    <col min="14853" max="14854" width="8.28515625" style="57" customWidth="1"/>
    <col min="14855" max="14856" width="10.28515625" style="57" customWidth="1"/>
    <col min="14857" max="14857" width="15.7109375" style="57" customWidth="1"/>
    <col min="14858" max="15103" width="9.140625" style="57"/>
    <col min="15104" max="15104" width="4.28515625" style="57" customWidth="1"/>
    <col min="15105" max="15105" width="9.28515625" style="57" customWidth="1"/>
    <col min="15106" max="15106" width="36.7109375" style="57" customWidth="1"/>
    <col min="15107" max="15108" width="6.7109375" style="57" customWidth="1"/>
    <col min="15109" max="15110" width="8.28515625" style="57" customWidth="1"/>
    <col min="15111" max="15112" width="10.28515625" style="57" customWidth="1"/>
    <col min="15113" max="15113" width="15.7109375" style="57" customWidth="1"/>
    <col min="15114" max="15359" width="9.140625" style="57"/>
    <col min="15360" max="15360" width="4.28515625" style="57" customWidth="1"/>
    <col min="15361" max="15361" width="9.28515625" style="57" customWidth="1"/>
    <col min="15362" max="15362" width="36.7109375" style="57" customWidth="1"/>
    <col min="15363" max="15364" width="6.7109375" style="57" customWidth="1"/>
    <col min="15365" max="15366" width="8.28515625" style="57" customWidth="1"/>
    <col min="15367" max="15368" width="10.28515625" style="57" customWidth="1"/>
    <col min="15369" max="15369" width="15.7109375" style="57" customWidth="1"/>
    <col min="15370" max="15615" width="9.140625" style="57"/>
    <col min="15616" max="15616" width="4.28515625" style="57" customWidth="1"/>
    <col min="15617" max="15617" width="9.28515625" style="57" customWidth="1"/>
    <col min="15618" max="15618" width="36.7109375" style="57" customWidth="1"/>
    <col min="15619" max="15620" width="6.7109375" style="57" customWidth="1"/>
    <col min="15621" max="15622" width="8.28515625" style="57" customWidth="1"/>
    <col min="15623" max="15624" width="10.28515625" style="57" customWidth="1"/>
    <col min="15625" max="15625" width="15.7109375" style="57" customWidth="1"/>
    <col min="15626" max="15871" width="9.140625" style="57"/>
    <col min="15872" max="15872" width="4.28515625" style="57" customWidth="1"/>
    <col min="15873" max="15873" width="9.28515625" style="57" customWidth="1"/>
    <col min="15874" max="15874" width="36.7109375" style="57" customWidth="1"/>
    <col min="15875" max="15876" width="6.7109375" style="57" customWidth="1"/>
    <col min="15877" max="15878" width="8.28515625" style="57" customWidth="1"/>
    <col min="15879" max="15880" width="10.28515625" style="57" customWidth="1"/>
    <col min="15881" max="15881" width="15.7109375" style="57" customWidth="1"/>
    <col min="15882" max="16127" width="9.140625" style="57"/>
    <col min="16128" max="16128" width="4.28515625" style="57" customWidth="1"/>
    <col min="16129" max="16129" width="9.28515625" style="57" customWidth="1"/>
    <col min="16130" max="16130" width="36.7109375" style="57" customWidth="1"/>
    <col min="16131" max="16132" width="6.7109375" style="57" customWidth="1"/>
    <col min="16133" max="16134" width="8.28515625" style="57" customWidth="1"/>
    <col min="16135" max="16136" width="10.28515625" style="57" customWidth="1"/>
    <col min="16137" max="16137" width="15.7109375" style="57" customWidth="1"/>
    <col min="16138" max="16384" width="9.140625" style="57"/>
  </cols>
  <sheetData>
    <row r="1" spans="1:8" s="58" customFormat="1" ht="31.5">
      <c r="A1" s="34" t="s">
        <v>265</v>
      </c>
      <c r="B1" s="55" t="s">
        <v>266</v>
      </c>
      <c r="C1" s="56" t="s">
        <v>267</v>
      </c>
      <c r="D1" s="55" t="s">
        <v>268</v>
      </c>
      <c r="E1" s="56" t="s">
        <v>269</v>
      </c>
      <c r="F1" s="56" t="s">
        <v>270</v>
      </c>
      <c r="G1" s="56" t="s">
        <v>271</v>
      </c>
      <c r="H1" s="56" t="s">
        <v>272</v>
      </c>
    </row>
    <row r="2" spans="1:8" ht="157.5">
      <c r="A2" s="16">
        <v>1</v>
      </c>
      <c r="B2" s="65" t="s">
        <v>938</v>
      </c>
      <c r="C2" s="59">
        <v>20</v>
      </c>
      <c r="D2" s="57" t="s">
        <v>15</v>
      </c>
      <c r="G2" s="59">
        <f>ROUND(C2*E2, 0)</f>
        <v>0</v>
      </c>
      <c r="H2" s="59">
        <f>ROUND(C2*F2, 0)</f>
        <v>0</v>
      </c>
    </row>
    <row r="4" spans="1:8" ht="157.5">
      <c r="A4" s="16">
        <v>2</v>
      </c>
      <c r="B4" s="65" t="s">
        <v>939</v>
      </c>
      <c r="C4" s="59">
        <v>25</v>
      </c>
      <c r="D4" s="57" t="s">
        <v>15</v>
      </c>
      <c r="G4" s="59">
        <f>ROUND(C4*E4, 0)</f>
        <v>0</v>
      </c>
      <c r="H4" s="59">
        <f>ROUND(C4*F4, 0)</f>
        <v>0</v>
      </c>
    </row>
    <row r="6" spans="1:8" ht="157.5">
      <c r="A6" s="16">
        <v>3</v>
      </c>
      <c r="B6" s="65" t="s">
        <v>940</v>
      </c>
      <c r="C6" s="59">
        <v>70</v>
      </c>
      <c r="D6" s="57" t="s">
        <v>15</v>
      </c>
      <c r="G6" s="59">
        <f>ROUND(C6*E6, 0)</f>
        <v>0</v>
      </c>
      <c r="H6" s="59">
        <f>ROUND(C6*F6, 0)</f>
        <v>0</v>
      </c>
    </row>
    <row r="8" spans="1:8" ht="157.5">
      <c r="A8" s="16">
        <v>4</v>
      </c>
      <c r="B8" s="65" t="s">
        <v>941</v>
      </c>
      <c r="C8" s="59">
        <v>55</v>
      </c>
      <c r="D8" s="57" t="s">
        <v>15</v>
      </c>
      <c r="G8" s="59">
        <f>ROUND(C8*E8, 0)</f>
        <v>0</v>
      </c>
      <c r="H8" s="59">
        <f>ROUND(C8*F8, 0)</f>
        <v>0</v>
      </c>
    </row>
    <row r="10" spans="1:8" ht="157.5">
      <c r="A10" s="16">
        <v>5</v>
      </c>
      <c r="B10" s="65" t="s">
        <v>942</v>
      </c>
      <c r="C10" s="59">
        <v>2</v>
      </c>
      <c r="D10" s="57" t="s">
        <v>32</v>
      </c>
      <c r="G10" s="59">
        <f>ROUND(C10*E10, 0)</f>
        <v>0</v>
      </c>
      <c r="H10" s="59">
        <f>ROUND(C10*F10, 0)</f>
        <v>0</v>
      </c>
    </row>
    <row r="11" spans="1:8" ht="31.5">
      <c r="B11" s="65" t="s">
        <v>943</v>
      </c>
    </row>
    <row r="13" spans="1:8" ht="157.5">
      <c r="A13" s="16">
        <v>6</v>
      </c>
      <c r="B13" s="65" t="s">
        <v>942</v>
      </c>
      <c r="C13" s="59">
        <v>2</v>
      </c>
      <c r="D13" s="57" t="s">
        <v>32</v>
      </c>
      <c r="G13" s="59">
        <f>ROUND(C13*E13, 0)</f>
        <v>0</v>
      </c>
      <c r="H13" s="59">
        <f>ROUND(C13*F13, 0)</f>
        <v>0</v>
      </c>
    </row>
    <row r="14" spans="1:8" ht="31.5">
      <c r="B14" s="65" t="s">
        <v>944</v>
      </c>
    </row>
    <row r="16" spans="1:8" ht="157.5">
      <c r="A16" s="16">
        <v>7</v>
      </c>
      <c r="B16" s="65" t="s">
        <v>945</v>
      </c>
      <c r="C16" s="59">
        <v>4</v>
      </c>
      <c r="D16" s="57" t="s">
        <v>32</v>
      </c>
      <c r="G16" s="59">
        <f>ROUND(C16*E16, 0)</f>
        <v>0</v>
      </c>
      <c r="H16" s="59">
        <f>ROUND(C16*F16, 0)</f>
        <v>0</v>
      </c>
    </row>
    <row r="17" spans="1:8" ht="31.5">
      <c r="B17" s="65" t="s">
        <v>946</v>
      </c>
    </row>
    <row r="19" spans="1:8" ht="157.5">
      <c r="A19" s="16">
        <v>8</v>
      </c>
      <c r="B19" s="65" t="s">
        <v>947</v>
      </c>
      <c r="C19" s="59">
        <v>5</v>
      </c>
      <c r="D19" s="57" t="s">
        <v>32</v>
      </c>
      <c r="G19" s="59">
        <f>ROUND(C19*E19, 0)</f>
        <v>0</v>
      </c>
      <c r="H19" s="59">
        <f>ROUND(C19*F19, 0)</f>
        <v>0</v>
      </c>
    </row>
    <row r="21" spans="1:8" ht="157.5">
      <c r="A21" s="16">
        <v>9</v>
      </c>
      <c r="B21" s="65" t="s">
        <v>948</v>
      </c>
      <c r="C21" s="59">
        <v>10</v>
      </c>
      <c r="D21" s="57" t="s">
        <v>32</v>
      </c>
      <c r="G21" s="59">
        <f>ROUND(C21*E21, 0)</f>
        <v>0</v>
      </c>
      <c r="H21" s="59">
        <f>ROUND(C21*F21, 0)</f>
        <v>0</v>
      </c>
    </row>
    <row r="23" spans="1:8" ht="157.5">
      <c r="A23" s="16">
        <v>10</v>
      </c>
      <c r="B23" s="65" t="s">
        <v>949</v>
      </c>
      <c r="C23" s="59">
        <v>30</v>
      </c>
      <c r="D23" s="57" t="s">
        <v>32</v>
      </c>
      <c r="G23" s="59">
        <f>ROUND(C23*E23, 0)</f>
        <v>0</v>
      </c>
      <c r="H23" s="59">
        <f>ROUND(C23*F23, 0)</f>
        <v>0</v>
      </c>
    </row>
    <row r="25" spans="1:8" ht="157.5">
      <c r="A25" s="16">
        <v>11</v>
      </c>
      <c r="B25" s="65" t="s">
        <v>950</v>
      </c>
      <c r="C25" s="59">
        <v>1</v>
      </c>
      <c r="D25" s="57" t="s">
        <v>32</v>
      </c>
      <c r="G25" s="59">
        <f>ROUND(C25*E25, 0)</f>
        <v>0</v>
      </c>
      <c r="H25" s="59">
        <f>ROUND(C25*F25, 0)</f>
        <v>0</v>
      </c>
    </row>
    <row r="26" spans="1:8">
      <c r="B26" s="65" t="s">
        <v>951</v>
      </c>
    </row>
    <row r="28" spans="1:8" ht="157.5">
      <c r="A28" s="16">
        <v>12</v>
      </c>
      <c r="B28" s="65" t="s">
        <v>952</v>
      </c>
      <c r="C28" s="59">
        <v>3</v>
      </c>
      <c r="D28" s="57" t="s">
        <v>32</v>
      </c>
      <c r="G28" s="59">
        <f>ROUND(C28*E28, 0)</f>
        <v>0</v>
      </c>
      <c r="H28" s="59">
        <f>ROUND(C28*F28, 0)</f>
        <v>0</v>
      </c>
    </row>
    <row r="29" spans="1:8">
      <c r="B29" s="65" t="s">
        <v>953</v>
      </c>
    </row>
    <row r="31" spans="1:8" ht="157.5">
      <c r="A31" s="16">
        <v>13</v>
      </c>
      <c r="B31" s="65" t="s">
        <v>954</v>
      </c>
      <c r="C31" s="59">
        <v>3</v>
      </c>
      <c r="D31" s="57" t="s">
        <v>32</v>
      </c>
      <c r="G31" s="59">
        <f>ROUND(C31*E31, 0)</f>
        <v>0</v>
      </c>
      <c r="H31" s="59">
        <f>ROUND(C31*F31, 0)</f>
        <v>0</v>
      </c>
    </row>
    <row r="32" spans="1:8">
      <c r="B32" s="65" t="s">
        <v>955</v>
      </c>
    </row>
    <row r="34" spans="1:8" ht="157.5">
      <c r="A34" s="16">
        <v>14</v>
      </c>
      <c r="B34" s="65" t="s">
        <v>954</v>
      </c>
      <c r="C34" s="59">
        <v>15</v>
      </c>
      <c r="D34" s="57" t="s">
        <v>32</v>
      </c>
      <c r="G34" s="59">
        <f>ROUND(C34*E34, 0)</f>
        <v>0</v>
      </c>
      <c r="H34" s="59">
        <f>ROUND(C34*F34, 0)</f>
        <v>0</v>
      </c>
    </row>
    <row r="35" spans="1:8">
      <c r="B35" s="65" t="s">
        <v>956</v>
      </c>
    </row>
    <row r="37" spans="1:8" ht="157.5">
      <c r="A37" s="16">
        <v>15</v>
      </c>
      <c r="B37" s="65" t="s">
        <v>954</v>
      </c>
      <c r="C37" s="59">
        <v>6</v>
      </c>
      <c r="D37" s="57" t="s">
        <v>32</v>
      </c>
      <c r="G37" s="59">
        <f>ROUND(C37*E37, 0)</f>
        <v>0</v>
      </c>
      <c r="H37" s="59">
        <f>ROUND(C37*F37, 0)</f>
        <v>0</v>
      </c>
    </row>
    <row r="38" spans="1:8">
      <c r="B38" s="65" t="s">
        <v>957</v>
      </c>
    </row>
    <row r="40" spans="1:8" ht="157.5">
      <c r="A40" s="16">
        <v>16</v>
      </c>
      <c r="B40" s="65" t="s">
        <v>958</v>
      </c>
      <c r="C40" s="59">
        <v>4</v>
      </c>
      <c r="D40" s="57" t="s">
        <v>32</v>
      </c>
      <c r="G40" s="59">
        <f>ROUND(C40*E40, 0)</f>
        <v>0</v>
      </c>
      <c r="H40" s="59">
        <f>ROUND(C40*F40, 0)</f>
        <v>0</v>
      </c>
    </row>
    <row r="41" spans="1:8" ht="31.5">
      <c r="B41" s="65" t="s">
        <v>959</v>
      </c>
    </row>
    <row r="43" spans="1:8" ht="157.5">
      <c r="A43" s="16">
        <v>17</v>
      </c>
      <c r="B43" s="65" t="s">
        <v>960</v>
      </c>
      <c r="C43" s="59">
        <v>25</v>
      </c>
      <c r="D43" s="57" t="s">
        <v>32</v>
      </c>
      <c r="G43" s="59">
        <f>ROUND(C43*E43, 0)</f>
        <v>0</v>
      </c>
      <c r="H43" s="59">
        <f>ROUND(C43*F43, 0)</f>
        <v>0</v>
      </c>
    </row>
    <row r="45" spans="1:8" ht="157.5">
      <c r="A45" s="16">
        <v>18</v>
      </c>
      <c r="B45" s="65" t="s">
        <v>961</v>
      </c>
      <c r="C45" s="59">
        <v>2</v>
      </c>
      <c r="D45" s="57" t="s">
        <v>32</v>
      </c>
      <c r="G45" s="59">
        <f>ROUND(C45*E45, 0)</f>
        <v>0</v>
      </c>
      <c r="H45" s="59">
        <f>ROUND(C45*F45, 0)</f>
        <v>0</v>
      </c>
    </row>
    <row r="46" spans="1:8">
      <c r="B46" s="65" t="s">
        <v>962</v>
      </c>
    </row>
    <row r="48" spans="1:8" ht="157.5">
      <c r="A48" s="16">
        <v>19</v>
      </c>
      <c r="B48" s="65" t="s">
        <v>961</v>
      </c>
      <c r="C48" s="59">
        <v>7</v>
      </c>
      <c r="D48" s="57" t="s">
        <v>32</v>
      </c>
      <c r="G48" s="59">
        <f>ROUND(C48*E48, 0)</f>
        <v>0</v>
      </c>
      <c r="H48" s="59">
        <f>ROUND(C48*F48, 0)</f>
        <v>0</v>
      </c>
    </row>
    <row r="49" spans="1:8">
      <c r="B49" s="65" t="s">
        <v>963</v>
      </c>
    </row>
    <row r="51" spans="1:8" ht="157.5">
      <c r="A51" s="16">
        <v>20</v>
      </c>
      <c r="B51" s="65" t="s">
        <v>961</v>
      </c>
      <c r="C51" s="59">
        <v>3</v>
      </c>
      <c r="D51" s="57" t="s">
        <v>32</v>
      </c>
      <c r="G51" s="59">
        <f>ROUND(C51*E51, 0)</f>
        <v>0</v>
      </c>
      <c r="H51" s="59">
        <f>ROUND(C51*F51, 0)</f>
        <v>0</v>
      </c>
    </row>
    <row r="52" spans="1:8">
      <c r="B52" s="65" t="s">
        <v>964</v>
      </c>
    </row>
    <row r="54" spans="1:8" ht="157.5">
      <c r="A54" s="16">
        <v>21</v>
      </c>
      <c r="B54" s="65" t="s">
        <v>965</v>
      </c>
      <c r="C54" s="59">
        <v>3</v>
      </c>
      <c r="D54" s="57" t="s">
        <v>32</v>
      </c>
      <c r="G54" s="59">
        <f>ROUND(C54*E54, 0)</f>
        <v>0</v>
      </c>
      <c r="H54" s="59">
        <f>ROUND(C54*F54, 0)</f>
        <v>0</v>
      </c>
    </row>
    <row r="55" spans="1:8">
      <c r="B55" s="65" t="s">
        <v>966</v>
      </c>
    </row>
    <row r="57" spans="1:8" ht="157.5">
      <c r="A57" s="16">
        <v>22</v>
      </c>
      <c r="B57" s="65" t="s">
        <v>961</v>
      </c>
      <c r="C57" s="59">
        <v>8</v>
      </c>
      <c r="D57" s="57" t="s">
        <v>32</v>
      </c>
      <c r="G57" s="59">
        <f>ROUND(C57*E57, 0)</f>
        <v>0</v>
      </c>
      <c r="H57" s="59">
        <f>ROUND(C57*F57, 0)</f>
        <v>0</v>
      </c>
    </row>
    <row r="58" spans="1:8">
      <c r="B58" s="65" t="s">
        <v>967</v>
      </c>
    </row>
    <row r="60" spans="1:8" ht="157.5">
      <c r="A60" s="16">
        <v>23</v>
      </c>
      <c r="B60" s="65" t="s">
        <v>961</v>
      </c>
      <c r="C60" s="59">
        <v>1</v>
      </c>
      <c r="D60" s="57" t="s">
        <v>32</v>
      </c>
      <c r="G60" s="59">
        <f>ROUND(C60*E60, 0)</f>
        <v>0</v>
      </c>
      <c r="H60" s="59">
        <f>ROUND(C60*F60, 0)</f>
        <v>0</v>
      </c>
    </row>
    <row r="61" spans="1:8">
      <c r="B61" s="65" t="s">
        <v>968</v>
      </c>
    </row>
    <row r="63" spans="1:8" ht="157.5">
      <c r="A63" s="16">
        <v>24</v>
      </c>
      <c r="B63" s="65" t="s">
        <v>969</v>
      </c>
      <c r="C63" s="59">
        <v>1</v>
      </c>
      <c r="D63" s="57" t="s">
        <v>32</v>
      </c>
      <c r="G63" s="59">
        <f>ROUND(C63*E63, 0)</f>
        <v>0</v>
      </c>
      <c r="H63" s="59">
        <f>ROUND(C63*F63, 0)</f>
        <v>0</v>
      </c>
    </row>
    <row r="64" spans="1:8">
      <c r="B64" s="65" t="s">
        <v>970</v>
      </c>
    </row>
    <row r="66" spans="1:8" ht="157.5">
      <c r="A66" s="16">
        <v>25</v>
      </c>
      <c r="B66" s="65" t="s">
        <v>971</v>
      </c>
      <c r="C66" s="59">
        <v>1</v>
      </c>
      <c r="D66" s="57" t="s">
        <v>32</v>
      </c>
      <c r="G66" s="59">
        <f>ROUND(C66*E66, 0)</f>
        <v>0</v>
      </c>
      <c r="H66" s="59">
        <f>ROUND(C66*F66, 0)</f>
        <v>0</v>
      </c>
    </row>
    <row r="67" spans="1:8">
      <c r="B67" s="65" t="s">
        <v>972</v>
      </c>
    </row>
    <row r="69" spans="1:8" ht="157.5">
      <c r="A69" s="16">
        <v>26</v>
      </c>
      <c r="B69" s="65" t="s">
        <v>973</v>
      </c>
      <c r="C69" s="59">
        <v>4</v>
      </c>
      <c r="D69" s="57" t="s">
        <v>32</v>
      </c>
      <c r="G69" s="59">
        <f>ROUND(C69*E69, 0)</f>
        <v>0</v>
      </c>
      <c r="H69" s="59">
        <f>ROUND(C69*F69, 0)</f>
        <v>0</v>
      </c>
    </row>
    <row r="70" spans="1:8" ht="78.75">
      <c r="B70" s="65" t="s">
        <v>974</v>
      </c>
    </row>
    <row r="72" spans="1:8" ht="157.5">
      <c r="A72" s="16">
        <v>27</v>
      </c>
      <c r="B72" s="65" t="s">
        <v>975</v>
      </c>
      <c r="C72" s="59">
        <v>6</v>
      </c>
      <c r="D72" s="57" t="s">
        <v>15</v>
      </c>
      <c r="G72" s="59">
        <f>ROUND(C72*E72, 0)</f>
        <v>0</v>
      </c>
      <c r="H72" s="59">
        <f>ROUND(C72*F72, 0)</f>
        <v>0</v>
      </c>
    </row>
    <row r="74" spans="1:8" ht="157.5">
      <c r="A74" s="16">
        <v>28</v>
      </c>
      <c r="B74" s="65" t="s">
        <v>976</v>
      </c>
      <c r="C74" s="59">
        <v>15</v>
      </c>
      <c r="D74" s="57" t="s">
        <v>15</v>
      </c>
      <c r="G74" s="59">
        <f>ROUND(C74*E74, 0)</f>
        <v>0</v>
      </c>
      <c r="H74" s="59">
        <f>ROUND(C74*F74, 0)</f>
        <v>0</v>
      </c>
    </row>
    <row r="76" spans="1:8" ht="159">
      <c r="A76" s="16">
        <v>29</v>
      </c>
      <c r="B76" s="65" t="s">
        <v>991</v>
      </c>
      <c r="C76" s="59">
        <v>3</v>
      </c>
      <c r="D76" s="57" t="s">
        <v>32</v>
      </c>
      <c r="G76" s="59">
        <f>ROUND(C76*E76, 0)</f>
        <v>0</v>
      </c>
      <c r="H76" s="59">
        <f>ROUND(C76*F76, 0)</f>
        <v>0</v>
      </c>
    </row>
    <row r="77" spans="1:8">
      <c r="B77" s="65" t="s">
        <v>977</v>
      </c>
    </row>
    <row r="79" spans="1:8" ht="159">
      <c r="A79" s="16">
        <v>30</v>
      </c>
      <c r="B79" s="65" t="s">
        <v>992</v>
      </c>
      <c r="C79" s="59">
        <v>3</v>
      </c>
      <c r="D79" s="57" t="s">
        <v>32</v>
      </c>
      <c r="G79" s="59">
        <f>ROUND(C79*E79, 0)</f>
        <v>0</v>
      </c>
      <c r="H79" s="59">
        <f>ROUND(C79*F79, 0)</f>
        <v>0</v>
      </c>
    </row>
    <row r="80" spans="1:8">
      <c r="B80" s="65" t="s">
        <v>977</v>
      </c>
    </row>
    <row r="82" spans="1:8" ht="126">
      <c r="A82" s="16">
        <v>31</v>
      </c>
      <c r="B82" s="65" t="s">
        <v>978</v>
      </c>
      <c r="C82" s="59">
        <v>3</v>
      </c>
      <c r="D82" s="57" t="s">
        <v>32</v>
      </c>
      <c r="G82" s="59">
        <f>ROUND(C82*E82, 0)</f>
        <v>0</v>
      </c>
      <c r="H82" s="59">
        <f>ROUND(C82*F82, 0)</f>
        <v>0</v>
      </c>
    </row>
    <row r="84" spans="1:8" ht="126">
      <c r="A84" s="16">
        <v>32</v>
      </c>
      <c r="B84" s="65" t="s">
        <v>979</v>
      </c>
      <c r="C84" s="59">
        <v>10</v>
      </c>
      <c r="D84" s="57" t="s">
        <v>32</v>
      </c>
      <c r="G84" s="59">
        <f>ROUND(C84*E84, 0)</f>
        <v>0</v>
      </c>
      <c r="H84" s="59">
        <f>ROUND(C84*F84, 0)</f>
        <v>0</v>
      </c>
    </row>
    <row r="86" spans="1:8" ht="110.25">
      <c r="A86" s="16">
        <v>33</v>
      </c>
      <c r="B86" s="65" t="s">
        <v>980</v>
      </c>
      <c r="C86" s="59">
        <v>1</v>
      </c>
      <c r="D86" s="57" t="s">
        <v>32</v>
      </c>
      <c r="G86" s="59">
        <f>ROUND(C86*E86, 0)</f>
        <v>0</v>
      </c>
      <c r="H86" s="59">
        <f>ROUND(C86*F86, 0)</f>
        <v>0</v>
      </c>
    </row>
    <row r="88" spans="1:8" ht="126">
      <c r="A88" s="16">
        <v>34</v>
      </c>
      <c r="B88" s="65" t="s">
        <v>981</v>
      </c>
      <c r="C88" s="59">
        <v>8</v>
      </c>
      <c r="D88" s="57" t="s">
        <v>32</v>
      </c>
      <c r="G88" s="59">
        <f>ROUND(C88*E88, 0)</f>
        <v>0</v>
      </c>
      <c r="H88" s="59">
        <f>ROUND(C88*F88, 0)</f>
        <v>0</v>
      </c>
    </row>
    <row r="90" spans="1:8" ht="126">
      <c r="A90" s="16">
        <v>35</v>
      </c>
      <c r="B90" s="65" t="s">
        <v>982</v>
      </c>
      <c r="C90" s="59">
        <v>13</v>
      </c>
      <c r="D90" s="57" t="s">
        <v>32</v>
      </c>
      <c r="G90" s="59">
        <f>ROUND(C90*E90, 0)</f>
        <v>0</v>
      </c>
      <c r="H90" s="59">
        <f>ROUND(C90*F90, 0)</f>
        <v>0</v>
      </c>
    </row>
    <row r="92" spans="1:8" ht="110.25">
      <c r="A92" s="16">
        <v>36</v>
      </c>
      <c r="B92" s="65" t="s">
        <v>983</v>
      </c>
      <c r="C92" s="59">
        <v>2</v>
      </c>
      <c r="D92" s="57" t="s">
        <v>32</v>
      </c>
      <c r="G92" s="59">
        <f>ROUND(C92*E92, 0)</f>
        <v>0</v>
      </c>
      <c r="H92" s="59">
        <f>ROUND(C92*F92, 0)</f>
        <v>0</v>
      </c>
    </row>
    <row r="94" spans="1:8" ht="126">
      <c r="A94" s="16">
        <v>37</v>
      </c>
      <c r="B94" s="65" t="s">
        <v>984</v>
      </c>
      <c r="C94" s="59">
        <v>1</v>
      </c>
      <c r="D94" s="57" t="s">
        <v>32</v>
      </c>
      <c r="G94" s="59">
        <f>ROUND(C94*E94, 0)</f>
        <v>0</v>
      </c>
      <c r="H94" s="59">
        <f>ROUND(C94*F94, 0)</f>
        <v>0</v>
      </c>
    </row>
    <row r="96" spans="1:8" ht="157.5">
      <c r="A96" s="16">
        <v>38</v>
      </c>
      <c r="B96" s="65" t="s">
        <v>985</v>
      </c>
      <c r="C96" s="59">
        <v>1</v>
      </c>
      <c r="D96" s="57" t="s">
        <v>32</v>
      </c>
      <c r="G96" s="59">
        <f>ROUND(C96*E96, 0)</f>
        <v>0</v>
      </c>
      <c r="H96" s="59">
        <f>ROUND(C96*F96, 0)</f>
        <v>0</v>
      </c>
    </row>
    <row r="97" spans="1:8">
      <c r="B97" s="65" t="s">
        <v>986</v>
      </c>
    </row>
    <row r="99" spans="1:8" ht="141.75">
      <c r="A99" s="16">
        <v>39</v>
      </c>
      <c r="B99" s="65" t="s">
        <v>987</v>
      </c>
      <c r="C99" s="59">
        <v>20</v>
      </c>
      <c r="D99" s="57" t="s">
        <v>32</v>
      </c>
      <c r="G99" s="59">
        <f>ROUND(C99*E99, 0)</f>
        <v>0</v>
      </c>
      <c r="H99" s="59">
        <f>ROUND(C99*F99, 0)</f>
        <v>0</v>
      </c>
    </row>
    <row r="101" spans="1:8" ht="141.75">
      <c r="A101" s="16">
        <v>40</v>
      </c>
      <c r="B101" s="65" t="s">
        <v>988</v>
      </c>
      <c r="C101" s="59">
        <v>25</v>
      </c>
      <c r="D101" s="57" t="s">
        <v>32</v>
      </c>
      <c r="G101" s="59">
        <f>ROUND(C101*E101, 0)</f>
        <v>0</v>
      </c>
      <c r="H101" s="59">
        <f>ROUND(C101*F101, 0)</f>
        <v>0</v>
      </c>
    </row>
    <row r="103" spans="1:8" ht="141.75">
      <c r="A103" s="16">
        <v>41</v>
      </c>
      <c r="B103" s="65" t="s">
        <v>989</v>
      </c>
      <c r="C103" s="59">
        <v>70</v>
      </c>
      <c r="D103" s="57" t="s">
        <v>32</v>
      </c>
      <c r="G103" s="59">
        <f>ROUND(C103*E103, 0)</f>
        <v>0</v>
      </c>
      <c r="H103" s="59">
        <f>ROUND(C103*F103, 0)</f>
        <v>0</v>
      </c>
    </row>
    <row r="105" spans="1:8" ht="141.75">
      <c r="A105" s="16">
        <v>42</v>
      </c>
      <c r="B105" s="65" t="s">
        <v>990</v>
      </c>
      <c r="C105" s="59">
        <v>55</v>
      </c>
      <c r="D105" s="57" t="s">
        <v>32</v>
      </c>
      <c r="G105" s="59">
        <f>ROUND(C105*E105, 0)</f>
        <v>0</v>
      </c>
      <c r="H105" s="59">
        <f>ROUND(C105*F105, 0)</f>
        <v>0</v>
      </c>
    </row>
    <row r="107" spans="1:8" s="60" customFormat="1">
      <c r="A107" s="34"/>
      <c r="B107" s="55" t="s">
        <v>275</v>
      </c>
      <c r="C107" s="56"/>
      <c r="D107" s="55"/>
      <c r="E107" s="56"/>
      <c r="F107" s="56"/>
      <c r="G107" s="56">
        <f>ROUND(SUM(G2:G106),0)</f>
        <v>0</v>
      </c>
      <c r="H107" s="56">
        <f>ROUND(SUM(H2:H106),0)</f>
        <v>0</v>
      </c>
    </row>
  </sheetData>
  <pageMargins left="0.2361111111111111" right="0.2361111111111111" top="0.69444444444444442" bottom="0.69444444444444442" header="0.41666666666666669" footer="0.41666666666666669"/>
  <pageSetup paperSize="9" scale="78" orientation="portrait" useFirstPageNumber="1" r:id="rId1"/>
  <headerFooter>
    <oddHeader>&amp;L&amp;"Times New Roman CE,bold"&amp;10 Szellőztetőberendezések</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view="pageBreakPreview" zoomScale="60" zoomScaleNormal="100" workbookViewId="0">
      <selection activeCell="K22" sqref="K22"/>
    </sheetView>
  </sheetViews>
  <sheetFormatPr defaultRowHeight="15.75"/>
  <cols>
    <col min="1" max="1" width="36.42578125" style="49" customWidth="1"/>
    <col min="2" max="2" width="10.7109375" style="49" customWidth="1"/>
    <col min="3" max="4" width="15.7109375" style="49" customWidth="1"/>
    <col min="5" max="16384" width="9.140625" style="49"/>
  </cols>
  <sheetData>
    <row r="1" spans="1:4" s="48" customFormat="1">
      <c r="A1" s="322"/>
      <c r="B1" s="322"/>
      <c r="C1" s="322"/>
      <c r="D1" s="322"/>
    </row>
    <row r="2" spans="1:4" s="48" customFormat="1">
      <c r="A2" s="322"/>
      <c r="B2" s="322"/>
      <c r="C2" s="322"/>
      <c r="D2" s="322"/>
    </row>
    <row r="3" spans="1:4" s="48" customFormat="1">
      <c r="A3" s="322"/>
      <c r="B3" s="322"/>
      <c r="C3" s="322"/>
      <c r="D3" s="322"/>
    </row>
    <row r="4" spans="1:4">
      <c r="A4" s="323"/>
      <c r="B4" s="323"/>
      <c r="C4" s="323"/>
      <c r="D4" s="323"/>
    </row>
    <row r="5" spans="1:4">
      <c r="A5" s="323"/>
      <c r="B5" s="323"/>
      <c r="C5" s="323"/>
      <c r="D5" s="323"/>
    </row>
    <row r="6" spans="1:4">
      <c r="A6" s="323"/>
      <c r="B6" s="323"/>
      <c r="C6" s="323"/>
      <c r="D6" s="323"/>
    </row>
    <row r="7" spans="1:4">
      <c r="A7" s="323"/>
      <c r="B7" s="323"/>
      <c r="C7" s="323"/>
      <c r="D7" s="323"/>
    </row>
    <row r="9" spans="1:4" ht="31.5">
      <c r="A9" s="165" t="s">
        <v>916</v>
      </c>
      <c r="C9" s="49" t="s">
        <v>240</v>
      </c>
    </row>
    <row r="10" spans="1:4">
      <c r="A10" s="49" t="s">
        <v>240</v>
      </c>
      <c r="C10" s="49" t="s">
        <v>240</v>
      </c>
    </row>
    <row r="11" spans="1:4" ht="47.25">
      <c r="A11" s="165" t="s">
        <v>917</v>
      </c>
      <c r="C11" s="310" t="s">
        <v>918</v>
      </c>
    </row>
    <row r="12" spans="1:4">
      <c r="A12" s="49" t="s">
        <v>240</v>
      </c>
    </row>
    <row r="13" spans="1:4">
      <c r="A13" s="49" t="s">
        <v>240</v>
      </c>
    </row>
    <row r="14" spans="1:4">
      <c r="A14" s="49" t="s">
        <v>240</v>
      </c>
    </row>
    <row r="15" spans="1:4">
      <c r="A15" s="49" t="s">
        <v>993</v>
      </c>
    </row>
    <row r="16" spans="1:4">
      <c r="A16" s="49" t="s">
        <v>243</v>
      </c>
    </row>
    <row r="17" spans="1:4">
      <c r="A17" s="49" t="s">
        <v>243</v>
      </c>
    </row>
    <row r="18" spans="1:4">
      <c r="A18" s="49" t="s">
        <v>243</v>
      </c>
    </row>
    <row r="19" spans="1:4">
      <c r="A19" s="49" t="s">
        <v>244</v>
      </c>
    </row>
    <row r="20" spans="1:4">
      <c r="A20" s="49" t="s">
        <v>243</v>
      </c>
    </row>
    <row r="22" spans="1:4">
      <c r="A22" s="324" t="s">
        <v>245</v>
      </c>
      <c r="B22" s="324"/>
      <c r="C22" s="324"/>
      <c r="D22" s="324"/>
    </row>
    <row r="23" spans="1:4">
      <c r="A23" s="50" t="s">
        <v>246</v>
      </c>
      <c r="B23" s="50"/>
      <c r="C23" s="51" t="s">
        <v>247</v>
      </c>
      <c r="D23" s="51" t="s">
        <v>248</v>
      </c>
    </row>
    <row r="24" spans="1:4">
      <c r="A24" s="50" t="s">
        <v>249</v>
      </c>
      <c r="B24" s="50"/>
      <c r="C24" s="50">
        <f>ROUND(SUM('C3 Összesítő'!B2:B10),0)</f>
        <v>0</v>
      </c>
      <c r="D24" s="50">
        <f>ROUND(SUM('C3 Összesítő'!C2:C10),0)</f>
        <v>0</v>
      </c>
    </row>
    <row r="25" spans="1:4">
      <c r="A25" s="49" t="s">
        <v>251</v>
      </c>
      <c r="C25" s="321">
        <f>ROUND(C24+D24,0)</f>
        <v>0</v>
      </c>
      <c r="D25" s="321"/>
    </row>
    <row r="26" spans="1:4">
      <c r="A26" s="50" t="s">
        <v>920</v>
      </c>
      <c r="B26" s="53">
        <v>0.27</v>
      </c>
      <c r="C26" s="329">
        <f>ROUND(C25*B26,0)</f>
        <v>0</v>
      </c>
      <c r="D26" s="329"/>
    </row>
    <row r="27" spans="1:4">
      <c r="A27" s="50" t="s">
        <v>253</v>
      </c>
      <c r="B27" s="50"/>
      <c r="C27" s="330">
        <f>ROUND(C25+C26,0)</f>
        <v>0</v>
      </c>
      <c r="D27" s="330"/>
    </row>
    <row r="31" spans="1:4">
      <c r="A31" s="54"/>
    </row>
    <row r="32" spans="1:4">
      <c r="A32" s="54"/>
    </row>
    <row r="33" spans="1:1">
      <c r="A33" s="54"/>
    </row>
  </sheetData>
  <mergeCells count="11">
    <mergeCell ref="C27:D27"/>
    <mergeCell ref="A6:D6"/>
    <mergeCell ref="A7:D7"/>
    <mergeCell ref="A22:D22"/>
    <mergeCell ref="C25:D25"/>
    <mergeCell ref="C26:D26"/>
    <mergeCell ref="A1:D1"/>
    <mergeCell ref="A2:D2"/>
    <mergeCell ref="A3:D3"/>
    <mergeCell ref="A4:D4"/>
    <mergeCell ref="A5:D5"/>
  </mergeCells>
  <pageMargins left="1" right="1" top="1" bottom="1" header="0.41666666666666669" footer="0.41666666666666669"/>
  <pageSetup paperSize="9" orientation="portrait" useFirstPageNumber="1"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view="pageBreakPreview" zoomScale="60" zoomScaleNormal="100" workbookViewId="0">
      <selection activeCell="G41" sqref="G41"/>
    </sheetView>
  </sheetViews>
  <sheetFormatPr defaultRowHeight="15.75"/>
  <cols>
    <col min="1" max="1" width="36.42578125" style="57" customWidth="1"/>
    <col min="2" max="3" width="20.7109375" style="57" customWidth="1"/>
    <col min="4" max="16384" width="9.140625" style="57"/>
  </cols>
  <sheetData>
    <row r="1" spans="1:3" s="55" customFormat="1">
      <c r="A1" s="55" t="s">
        <v>255</v>
      </c>
      <c r="B1" s="56" t="s">
        <v>256</v>
      </c>
      <c r="C1" s="56" t="s">
        <v>257</v>
      </c>
    </row>
    <row r="2" spans="1:3">
      <c r="A2" s="57" t="s">
        <v>921</v>
      </c>
      <c r="B2" s="57">
        <f>'C3 Költségtérítések'!G6</f>
        <v>0</v>
      </c>
      <c r="C2" s="57">
        <f>'C3 Költségtérítések'!H6</f>
        <v>0</v>
      </c>
    </row>
    <row r="3" spans="1:3">
      <c r="A3" s="57" t="s">
        <v>377</v>
      </c>
      <c r="B3" s="57">
        <f>'C3 Irtás, föld- és sziklamunka'!G6</f>
        <v>0</v>
      </c>
      <c r="C3" s="57">
        <f>'C3 Irtás, föld- és sziklamunka'!H6</f>
        <v>0</v>
      </c>
    </row>
    <row r="4" spans="1:3">
      <c r="A4" s="57" t="s">
        <v>999</v>
      </c>
      <c r="B4" s="57">
        <f>'C3 Szárazépítés'!G6</f>
        <v>0</v>
      </c>
      <c r="C4" s="57">
        <f>'C3 Szárazépítés'!H6</f>
        <v>0</v>
      </c>
    </row>
    <row r="5" spans="1:3" ht="31.5">
      <c r="A5" s="57" t="s">
        <v>998</v>
      </c>
      <c r="B5" s="57">
        <f>'C3 Közműcsővez és -szerelvén'!G16</f>
        <v>0</v>
      </c>
      <c r="C5" s="57">
        <f>'C3 Közműcsővez és -szerelvén'!H16</f>
        <v>0</v>
      </c>
    </row>
    <row r="6" spans="1:3" ht="31.5">
      <c r="A6" s="57" t="s">
        <v>997</v>
      </c>
      <c r="B6" s="57">
        <f>'C3 Általános épületgép. szige'!G23</f>
        <v>0</v>
      </c>
      <c r="C6" s="57">
        <f>'C3 Általános épületgép. szige'!H23</f>
        <v>0</v>
      </c>
    </row>
    <row r="7" spans="1:3" ht="31.5">
      <c r="A7" s="57" t="s">
        <v>922</v>
      </c>
      <c r="B7" s="57">
        <f>'C3 Épületgép. csővezeték szer'!G57</f>
        <v>0</v>
      </c>
      <c r="C7" s="57">
        <f>'C3 Épületgép. csővezeték szer'!H57</f>
        <v>0</v>
      </c>
    </row>
    <row r="8" spans="1:3" ht="31.5">
      <c r="A8" s="57" t="s">
        <v>996</v>
      </c>
      <c r="B8" s="57">
        <f>'C3 Épületgép. szerelvények és'!G151</f>
        <v>0</v>
      </c>
      <c r="C8" s="57">
        <f>'C3 Épületgép. szerelvények és'!H151</f>
        <v>0</v>
      </c>
    </row>
    <row r="9" spans="1:3">
      <c r="A9" s="57" t="s">
        <v>995</v>
      </c>
      <c r="B9" s="57">
        <f>'C3 Rögzítések, tömítések'!G4</f>
        <v>0</v>
      </c>
      <c r="C9" s="57">
        <f>'C3 Rögzítések, tömítések'!H4</f>
        <v>0</v>
      </c>
    </row>
    <row r="10" spans="1:3">
      <c r="A10" s="57" t="s">
        <v>994</v>
      </c>
      <c r="B10" s="57">
        <f>'C3 Takarítási munka'!G4</f>
        <v>0</v>
      </c>
      <c r="C10" s="57">
        <f>'C3 Takarítási munka'!H4</f>
        <v>0</v>
      </c>
    </row>
    <row r="11" spans="1:3" s="55" customFormat="1">
      <c r="A11" s="55" t="s">
        <v>264</v>
      </c>
      <c r="B11" s="55">
        <f>ROUND(SUM(B2:B10),0)</f>
        <v>0</v>
      </c>
      <c r="C11" s="55">
        <f>ROUND(SUM(C2:C10), 0)</f>
        <v>0</v>
      </c>
    </row>
  </sheetData>
  <pageMargins left="1" right="1" top="1" bottom="1" header="0.41666666666666669" footer="0.41666666666666669"/>
  <pageSetup paperSize="9" orientation="portrait" useFirstPageNumber="1" r:id="rId1"/>
  <headerFooter>
    <oddHeader>&amp;C&amp;"Times New Roman,bold"&amp;12Munkanem összesítő</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view="pageBreakPreview" zoomScale="60" zoomScaleNormal="100" workbookViewId="0">
      <selection activeCell="E2" sqref="E2:F4"/>
    </sheetView>
  </sheetViews>
  <sheetFormatPr defaultRowHeight="15.75"/>
  <cols>
    <col min="1" max="1" width="4.28515625" style="16" customWidth="1"/>
    <col min="2" max="2" width="36.7109375" style="57" customWidth="1"/>
    <col min="3" max="3" width="6.7109375" style="59" customWidth="1"/>
    <col min="4" max="4" width="6.7109375" style="57" customWidth="1"/>
    <col min="5" max="8" width="15.7109375" style="59" customWidth="1"/>
    <col min="9" max="9" width="15.7109375" style="57" customWidth="1"/>
    <col min="10" max="16384" width="9.140625" style="57"/>
  </cols>
  <sheetData>
    <row r="1" spans="1:8" s="58" customFormat="1" ht="31.5">
      <c r="A1" s="34" t="s">
        <v>265</v>
      </c>
      <c r="B1" s="55" t="s">
        <v>266</v>
      </c>
      <c r="C1" s="56" t="s">
        <v>267</v>
      </c>
      <c r="D1" s="55" t="s">
        <v>268</v>
      </c>
      <c r="E1" s="56" t="s">
        <v>269</v>
      </c>
      <c r="F1" s="56" t="s">
        <v>270</v>
      </c>
      <c r="G1" s="56" t="s">
        <v>271</v>
      </c>
      <c r="H1" s="56" t="s">
        <v>272</v>
      </c>
    </row>
    <row r="2" spans="1:8" ht="47.25">
      <c r="A2" s="16">
        <v>1</v>
      </c>
      <c r="B2" s="65" t="s">
        <v>588</v>
      </c>
      <c r="C2" s="59">
        <v>1</v>
      </c>
      <c r="D2" s="57" t="s">
        <v>32</v>
      </c>
      <c r="G2" s="59">
        <f>ROUND(C2*E2, 0)</f>
        <v>0</v>
      </c>
      <c r="H2" s="59">
        <f>ROUND(C2*F2, 0)</f>
        <v>0</v>
      </c>
    </row>
    <row r="4" spans="1:8" ht="63">
      <c r="A4" s="16">
        <v>2</v>
      </c>
      <c r="B4" s="65" t="s">
        <v>1000</v>
      </c>
      <c r="C4" s="59">
        <v>2</v>
      </c>
      <c r="D4" s="57" t="s">
        <v>32</v>
      </c>
      <c r="G4" s="59">
        <f>ROUND(C4*E4, 0)</f>
        <v>0</v>
      </c>
      <c r="H4" s="59">
        <f>ROUND(C4*F4, 0)</f>
        <v>0</v>
      </c>
    </row>
    <row r="6" spans="1:8" s="60" customFormat="1">
      <c r="A6" s="34"/>
      <c r="B6" s="55" t="s">
        <v>275</v>
      </c>
      <c r="C6" s="56"/>
      <c r="D6" s="55"/>
      <c r="E6" s="56"/>
      <c r="F6" s="56"/>
      <c r="G6" s="56">
        <f>ROUND(SUM(G2:G5),0)</f>
        <v>0</v>
      </c>
      <c r="H6" s="56">
        <f>ROUND(SUM(H2:H5),0)</f>
        <v>0</v>
      </c>
    </row>
  </sheetData>
  <pageMargins left="0.2361111111111111" right="0.2361111111111111" top="0.69444444444444442" bottom="0.69444444444444442" header="0.41666666666666669" footer="0.41666666666666669"/>
  <pageSetup paperSize="9" scale="78" orientation="portrait" useFirstPageNumber="1" r:id="rId1"/>
  <headerFooter>
    <oddHeader>&amp;L&amp;"Times New Roman CE,bold"&amp;10 Költségtérítések</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view="pageBreakPreview" zoomScale="60" zoomScaleNormal="100" workbookViewId="0">
      <selection activeCell="E2" sqref="E2:F4"/>
    </sheetView>
  </sheetViews>
  <sheetFormatPr defaultRowHeight="15.75"/>
  <cols>
    <col min="1" max="1" width="4.28515625" style="16" customWidth="1"/>
    <col min="2" max="2" width="36.7109375" style="57" customWidth="1"/>
    <col min="3" max="3" width="6.7109375" style="59" customWidth="1"/>
    <col min="4" max="4" width="6.7109375" style="57" customWidth="1"/>
    <col min="5" max="8" width="15.7109375" style="59" customWidth="1"/>
    <col min="9" max="9" width="15.7109375" style="57" customWidth="1"/>
    <col min="10" max="16384" width="9.140625" style="57"/>
  </cols>
  <sheetData>
    <row r="1" spans="1:8" s="58" customFormat="1" ht="31.5">
      <c r="A1" s="34" t="s">
        <v>265</v>
      </c>
      <c r="B1" s="55" t="s">
        <v>266</v>
      </c>
      <c r="C1" s="56" t="s">
        <v>267</v>
      </c>
      <c r="D1" s="55" t="s">
        <v>268</v>
      </c>
      <c r="E1" s="56" t="s">
        <v>269</v>
      </c>
      <c r="F1" s="56" t="s">
        <v>270</v>
      </c>
      <c r="G1" s="56" t="s">
        <v>271</v>
      </c>
      <c r="H1" s="56" t="s">
        <v>272</v>
      </c>
    </row>
    <row r="2" spans="1:8" ht="111.75">
      <c r="A2" s="16">
        <v>1</v>
      </c>
      <c r="B2" s="65" t="s">
        <v>1132</v>
      </c>
      <c r="C2" s="59">
        <v>40</v>
      </c>
      <c r="D2" s="57" t="s">
        <v>6</v>
      </c>
      <c r="G2" s="59">
        <f>ROUND(C2*E2, 0)</f>
        <v>0</v>
      </c>
      <c r="H2" s="59">
        <f>ROUND(C2*F2, 0)</f>
        <v>0</v>
      </c>
    </row>
    <row r="4" spans="1:8" ht="126">
      <c r="A4" s="16">
        <v>2</v>
      </c>
      <c r="B4" s="65" t="s">
        <v>1001</v>
      </c>
      <c r="C4" s="59">
        <v>40</v>
      </c>
      <c r="D4" s="57" t="s">
        <v>6</v>
      </c>
      <c r="G4" s="59">
        <f>ROUND(C4*E4, 0)</f>
        <v>0</v>
      </c>
      <c r="H4" s="59">
        <f>ROUND(C4*F4, 0)</f>
        <v>0</v>
      </c>
    </row>
    <row r="6" spans="1:8" s="60" customFormat="1">
      <c r="A6" s="34"/>
      <c r="B6" s="55" t="s">
        <v>275</v>
      </c>
      <c r="C6" s="56"/>
      <c r="D6" s="55"/>
      <c r="E6" s="56"/>
      <c r="F6" s="56"/>
      <c r="G6" s="56">
        <f>ROUND(SUM(G2:G5),0)</f>
        <v>0</v>
      </c>
      <c r="H6" s="56">
        <f>ROUND(SUM(H2:H5),0)</f>
        <v>0</v>
      </c>
    </row>
  </sheetData>
  <pageMargins left="0.2361111111111111" right="0.2361111111111111" top="0.69444444444444442" bottom="0.69444444444444442" header="0.41666666666666669" footer="0.41666666666666669"/>
  <pageSetup paperSize="9" scale="78" orientation="portrait" useFirstPageNumber="1" r:id="rId1"/>
  <headerFooter>
    <oddHeader>&amp;L&amp;"Times New Roman CE,bold"&amp;10 Irtás, föld- és sziklamunka</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view="pageBreakPreview" zoomScale="60" zoomScaleNormal="100" workbookViewId="0">
      <selection activeCell="E2" sqref="E2:F4"/>
    </sheetView>
  </sheetViews>
  <sheetFormatPr defaultRowHeight="15.75"/>
  <cols>
    <col min="1" max="1" width="4.28515625" style="16" customWidth="1"/>
    <col min="2" max="2" width="36.7109375" style="57" customWidth="1"/>
    <col min="3" max="3" width="6.7109375" style="59" customWidth="1"/>
    <col min="4" max="4" width="6.7109375" style="57" customWidth="1"/>
    <col min="5" max="8" width="15.7109375" style="59" customWidth="1"/>
    <col min="9" max="9" width="15.7109375" style="57" customWidth="1"/>
    <col min="10" max="16384" width="9.140625" style="57"/>
  </cols>
  <sheetData>
    <row r="1" spans="1:8" s="58" customFormat="1" ht="31.5">
      <c r="A1" s="34" t="s">
        <v>265</v>
      </c>
      <c r="B1" s="55" t="s">
        <v>266</v>
      </c>
      <c r="C1" s="56" t="s">
        <v>267</v>
      </c>
      <c r="D1" s="55" t="s">
        <v>268</v>
      </c>
      <c r="E1" s="56" t="s">
        <v>269</v>
      </c>
      <c r="F1" s="56" t="s">
        <v>270</v>
      </c>
      <c r="G1" s="56" t="s">
        <v>271</v>
      </c>
      <c r="H1" s="56" t="s">
        <v>272</v>
      </c>
    </row>
    <row r="2" spans="1:8" ht="141.75">
      <c r="A2" s="16">
        <v>1</v>
      </c>
      <c r="B2" s="65" t="s">
        <v>1003</v>
      </c>
      <c r="C2" s="59">
        <v>10</v>
      </c>
      <c r="D2" s="57" t="s">
        <v>32</v>
      </c>
      <c r="G2" s="59">
        <f>ROUND(C2*E2, 0)</f>
        <v>0</v>
      </c>
      <c r="H2" s="59">
        <f>ROUND(C2*F2, 0)</f>
        <v>0</v>
      </c>
    </row>
    <row r="4" spans="1:8" ht="173.25">
      <c r="A4" s="16">
        <v>2</v>
      </c>
      <c r="B4" s="65" t="s">
        <v>1002</v>
      </c>
      <c r="C4" s="59">
        <v>10</v>
      </c>
      <c r="D4" s="57" t="s">
        <v>32</v>
      </c>
      <c r="G4" s="59">
        <f>ROUND(C4*E4, 0)</f>
        <v>0</v>
      </c>
      <c r="H4" s="59">
        <f>ROUND(C4*F4, 0)</f>
        <v>0</v>
      </c>
    </row>
    <row r="6" spans="1:8" s="60" customFormat="1">
      <c r="A6" s="34"/>
      <c r="B6" s="55" t="s">
        <v>275</v>
      </c>
      <c r="C6" s="56"/>
      <c r="D6" s="55"/>
      <c r="E6" s="56"/>
      <c r="F6" s="56"/>
      <c r="G6" s="56">
        <f>ROUND(SUM(G2:G5),0)</f>
        <v>0</v>
      </c>
      <c r="H6" s="56">
        <f>ROUND(SUM(H2:H5),0)</f>
        <v>0</v>
      </c>
    </row>
  </sheetData>
  <pageMargins left="0.2361111111111111" right="0.2361111111111111" top="0.69444444444444442" bottom="0.69444444444444442" header="0.41666666666666669" footer="0.41666666666666669"/>
  <pageSetup paperSize="9" scale="78" orientation="portrait" useFirstPageNumber="1" r:id="rId1"/>
  <headerFooter>
    <oddHeader>&amp;L&amp;"Times New Roman CE,bold"&amp;10 Szárazépítés</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view="pageBreakPreview" zoomScale="60" zoomScaleNormal="100" workbookViewId="0">
      <selection activeCell="E2" sqref="E2:F14"/>
    </sheetView>
  </sheetViews>
  <sheetFormatPr defaultRowHeight="15.75"/>
  <cols>
    <col min="1" max="1" width="4.28515625" style="16" customWidth="1"/>
    <col min="2" max="2" width="36.7109375" style="57" customWidth="1"/>
    <col min="3" max="3" width="6.7109375" style="59" customWidth="1"/>
    <col min="4" max="4" width="6.7109375" style="57" customWidth="1"/>
    <col min="5" max="8" width="15.7109375" style="59" customWidth="1"/>
    <col min="9" max="9" width="15.7109375" style="57" customWidth="1"/>
    <col min="10" max="16384" width="9.140625" style="57"/>
  </cols>
  <sheetData>
    <row r="1" spans="1:8" s="58" customFormat="1" ht="31.5">
      <c r="A1" s="34" t="s">
        <v>265</v>
      </c>
      <c r="B1" s="55" t="s">
        <v>266</v>
      </c>
      <c r="C1" s="56" t="s">
        <v>267</v>
      </c>
      <c r="D1" s="55" t="s">
        <v>268</v>
      </c>
      <c r="E1" s="56" t="s">
        <v>269</v>
      </c>
      <c r="F1" s="56" t="s">
        <v>270</v>
      </c>
      <c r="G1" s="56" t="s">
        <v>271</v>
      </c>
      <c r="H1" s="56" t="s">
        <v>272</v>
      </c>
    </row>
    <row r="2" spans="1:8" ht="110.25">
      <c r="A2" s="16">
        <v>1</v>
      </c>
      <c r="B2" s="65" t="s">
        <v>1009</v>
      </c>
      <c r="C2" s="59">
        <v>6</v>
      </c>
      <c r="D2" s="57" t="s">
        <v>15</v>
      </c>
      <c r="G2" s="59">
        <f>ROUND(C2*E2, 0)</f>
        <v>0</v>
      </c>
      <c r="H2" s="59">
        <f>ROUND(C2*F2, 0)</f>
        <v>0</v>
      </c>
    </row>
    <row r="4" spans="1:8" ht="110.25">
      <c r="A4" s="16">
        <v>2</v>
      </c>
      <c r="B4" s="65" t="s">
        <v>1008</v>
      </c>
      <c r="C4" s="59">
        <v>6</v>
      </c>
      <c r="D4" s="57" t="s">
        <v>15</v>
      </c>
      <c r="G4" s="59">
        <f>ROUND(C4*E4, 0)</f>
        <v>0</v>
      </c>
      <c r="H4" s="59">
        <f>ROUND(C4*F4, 0)</f>
        <v>0</v>
      </c>
    </row>
    <row r="6" spans="1:8" ht="110.25">
      <c r="A6" s="16">
        <v>3</v>
      </c>
      <c r="B6" s="65" t="s">
        <v>1007</v>
      </c>
      <c r="C6" s="59">
        <v>6</v>
      </c>
      <c r="D6" s="57" t="s">
        <v>15</v>
      </c>
      <c r="G6" s="59">
        <f>ROUND(C6*E6, 0)</f>
        <v>0</v>
      </c>
      <c r="H6" s="59">
        <f>ROUND(C6*F6, 0)</f>
        <v>0</v>
      </c>
    </row>
    <row r="8" spans="1:8" ht="63">
      <c r="A8" s="16">
        <v>4</v>
      </c>
      <c r="B8" s="65" t="s">
        <v>1006</v>
      </c>
      <c r="C8" s="59">
        <v>2</v>
      </c>
      <c r="D8" s="57" t="s">
        <v>32</v>
      </c>
      <c r="G8" s="59">
        <f>ROUND(C8*E8, 0)</f>
        <v>0</v>
      </c>
      <c r="H8" s="59">
        <f>ROUND(C8*F8, 0)</f>
        <v>0</v>
      </c>
    </row>
    <row r="10" spans="1:8" ht="63">
      <c r="A10" s="16">
        <v>5</v>
      </c>
      <c r="B10" s="65" t="s">
        <v>1005</v>
      </c>
      <c r="C10" s="59">
        <v>1</v>
      </c>
      <c r="D10" s="57" t="s">
        <v>32</v>
      </c>
      <c r="G10" s="59">
        <f>ROUND(C10*E10, 0)</f>
        <v>0</v>
      </c>
      <c r="H10" s="59">
        <f>ROUND(C10*F10, 0)</f>
        <v>0</v>
      </c>
    </row>
    <row r="12" spans="1:8" ht="63">
      <c r="A12" s="16">
        <v>6</v>
      </c>
      <c r="B12" s="65" t="s">
        <v>1004</v>
      </c>
      <c r="C12" s="59">
        <v>1</v>
      </c>
      <c r="D12" s="57" t="s">
        <v>32</v>
      </c>
      <c r="G12" s="59">
        <f>ROUND(C12*E12, 0)</f>
        <v>0</v>
      </c>
      <c r="H12" s="59">
        <f>ROUND(C12*F12, 0)</f>
        <v>0</v>
      </c>
    </row>
    <row r="14" spans="1:8" ht="31.5">
      <c r="A14" s="16">
        <v>7</v>
      </c>
      <c r="B14" s="65" t="s">
        <v>606</v>
      </c>
      <c r="C14" s="59">
        <v>1</v>
      </c>
      <c r="D14" s="57" t="s">
        <v>766</v>
      </c>
      <c r="G14" s="59">
        <f>ROUND(C14*E14, 0)</f>
        <v>0</v>
      </c>
      <c r="H14" s="59">
        <f>ROUND(C14*F14, 0)</f>
        <v>0</v>
      </c>
    </row>
    <row r="16" spans="1:8" s="60" customFormat="1">
      <c r="A16" s="34"/>
      <c r="B16" s="55" t="s">
        <v>275</v>
      </c>
      <c r="C16" s="56"/>
      <c r="D16" s="55"/>
      <c r="E16" s="56"/>
      <c r="F16" s="56"/>
      <c r="G16" s="56">
        <f>ROUND(SUM(G2:G15),0)</f>
        <v>0</v>
      </c>
      <c r="H16" s="56">
        <f>ROUND(SUM(H2:H15),0)</f>
        <v>0</v>
      </c>
    </row>
  </sheetData>
  <pageMargins left="0.2361111111111111" right="0.2361111111111111" top="0.69444444444444442" bottom="0.69444444444444442" header="0.41666666666666669" footer="0.41666666666666669"/>
  <pageSetup paperSize="9" scale="78" orientation="portrait" useFirstPageNumber="1" r:id="rId1"/>
  <headerFooter>
    <oddHeader>&amp;L&amp;"Times New Roman CE,bold"&amp;10 Közműcsővezetékek és -szerelvények szerelése</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5"/>
  <sheetViews>
    <sheetView view="pageBreakPreview" zoomScale="60" zoomScaleNormal="100" workbookViewId="0">
      <selection activeCell="D10" sqref="D10:E214"/>
    </sheetView>
  </sheetViews>
  <sheetFormatPr defaultRowHeight="18"/>
  <cols>
    <col min="1" max="1" width="55.7109375" style="9" customWidth="1"/>
    <col min="2" max="3" width="9.140625" style="7"/>
    <col min="4" max="7" width="20.7109375" style="10" customWidth="1"/>
    <col min="8" max="16384" width="9.140625" style="7"/>
  </cols>
  <sheetData>
    <row r="1" spans="1:7">
      <c r="A1" s="16"/>
      <c r="B1" s="11"/>
      <c r="C1" s="11"/>
      <c r="D1" s="32" t="s">
        <v>0</v>
      </c>
      <c r="E1" s="32" t="s">
        <v>1</v>
      </c>
      <c r="F1" s="32" t="s">
        <v>2</v>
      </c>
      <c r="G1" s="32" t="s">
        <v>3</v>
      </c>
    </row>
    <row r="2" spans="1:7">
      <c r="A2" s="35" t="s">
        <v>17</v>
      </c>
      <c r="B2" s="11"/>
      <c r="C2" s="11"/>
      <c r="D2" s="32"/>
      <c r="E2" s="32"/>
      <c r="F2" s="32"/>
      <c r="G2" s="32"/>
    </row>
    <row r="3" spans="1:7">
      <c r="A3" s="36" t="s">
        <v>18</v>
      </c>
      <c r="B3" s="11"/>
      <c r="C3" s="11"/>
      <c r="D3" s="32"/>
      <c r="E3" s="32"/>
      <c r="F3" s="32"/>
      <c r="G3" s="32"/>
    </row>
    <row r="4" spans="1:7" ht="31.5">
      <c r="A4" s="16" t="s">
        <v>19</v>
      </c>
      <c r="B4" s="11"/>
      <c r="C4" s="11"/>
      <c r="D4" s="32"/>
      <c r="E4" s="32"/>
      <c r="F4" s="32"/>
      <c r="G4" s="32"/>
    </row>
    <row r="5" spans="1:7">
      <c r="A5" s="16" t="s">
        <v>20</v>
      </c>
      <c r="B5" s="11"/>
      <c r="C5" s="11"/>
      <c r="D5" s="32"/>
      <c r="E5" s="32"/>
      <c r="F5" s="32"/>
      <c r="G5" s="32"/>
    </row>
    <row r="6" spans="1:7" ht="31.5">
      <c r="A6" s="16" t="s">
        <v>21</v>
      </c>
      <c r="B6" s="11"/>
      <c r="C6" s="11"/>
      <c r="D6" s="32"/>
      <c r="E6" s="32"/>
      <c r="F6" s="32"/>
      <c r="G6" s="32"/>
    </row>
    <row r="7" spans="1:7" ht="31.5">
      <c r="A7" s="16" t="s">
        <v>22</v>
      </c>
      <c r="B7" s="11"/>
      <c r="C7" s="11"/>
      <c r="D7" s="32"/>
      <c r="E7" s="32"/>
      <c r="F7" s="32"/>
      <c r="G7" s="32"/>
    </row>
    <row r="8" spans="1:7" ht="31.5">
      <c r="A8" s="16" t="s">
        <v>23</v>
      </c>
      <c r="B8" s="11"/>
      <c r="C8" s="11"/>
      <c r="D8" s="32"/>
      <c r="E8" s="32"/>
      <c r="F8" s="32"/>
      <c r="G8" s="32"/>
    </row>
    <row r="9" spans="1:7" ht="47.25">
      <c r="A9" s="16" t="s">
        <v>24</v>
      </c>
      <c r="B9" s="11"/>
      <c r="C9" s="11"/>
      <c r="D9" s="32"/>
      <c r="E9" s="32"/>
      <c r="F9" s="32"/>
      <c r="G9" s="32"/>
    </row>
    <row r="10" spans="1:7">
      <c r="A10" s="16"/>
      <c r="B10" s="11">
        <v>22.07</v>
      </c>
      <c r="C10" s="11" t="s">
        <v>5</v>
      </c>
      <c r="D10" s="32"/>
      <c r="E10" s="32"/>
      <c r="F10" s="32">
        <f>B10*D10</f>
        <v>0</v>
      </c>
      <c r="G10" s="32">
        <f>B10*E10</f>
        <v>0</v>
      </c>
    </row>
    <row r="11" spans="1:7">
      <c r="A11" s="16" t="s">
        <v>31</v>
      </c>
      <c r="B11" s="11"/>
      <c r="C11" s="11"/>
      <c r="D11" s="32"/>
      <c r="E11" s="32"/>
      <c r="F11" s="32"/>
      <c r="G11" s="32"/>
    </row>
    <row r="12" spans="1:7">
      <c r="A12" s="16" t="s">
        <v>29</v>
      </c>
      <c r="B12" s="11"/>
      <c r="C12" s="11"/>
      <c r="D12" s="32"/>
      <c r="E12" s="32"/>
      <c r="F12" s="32"/>
      <c r="G12" s="32"/>
    </row>
    <row r="13" spans="1:7">
      <c r="A13" s="16"/>
      <c r="B13" s="11">
        <v>16.3</v>
      </c>
      <c r="C13" s="11" t="s">
        <v>5</v>
      </c>
      <c r="D13" s="32"/>
      <c r="E13" s="32"/>
      <c r="F13" s="32">
        <f>B13*D13</f>
        <v>0</v>
      </c>
      <c r="G13" s="32">
        <f>B13*E13</f>
        <v>0</v>
      </c>
    </row>
    <row r="14" spans="1:7" ht="31.5">
      <c r="A14" s="16" t="s">
        <v>215</v>
      </c>
      <c r="B14" s="11"/>
      <c r="C14" s="11"/>
      <c r="D14" s="32"/>
      <c r="E14" s="32"/>
      <c r="F14" s="32"/>
      <c r="G14" s="32"/>
    </row>
    <row r="15" spans="1:7">
      <c r="A15" s="16"/>
      <c r="B15" s="11">
        <v>1</v>
      </c>
      <c r="C15" s="11" t="s">
        <v>30</v>
      </c>
      <c r="D15" s="32"/>
      <c r="E15" s="32"/>
      <c r="F15" s="32">
        <f>B15*D15</f>
        <v>0</v>
      </c>
      <c r="G15" s="32">
        <f>B15*E15</f>
        <v>0</v>
      </c>
    </row>
    <row r="16" spans="1:7" ht="78.75">
      <c r="A16" s="16" t="s">
        <v>33</v>
      </c>
      <c r="B16" s="11"/>
      <c r="C16" s="11"/>
      <c r="D16" s="32"/>
      <c r="E16" s="32"/>
      <c r="F16" s="32"/>
      <c r="G16" s="32"/>
    </row>
    <row r="17" spans="1:7">
      <c r="A17" s="16"/>
      <c r="B17" s="11">
        <v>2</v>
      </c>
      <c r="C17" s="11" t="s">
        <v>32</v>
      </c>
      <c r="D17" s="32"/>
      <c r="E17" s="32"/>
      <c r="F17" s="32">
        <f>B17*D17</f>
        <v>0</v>
      </c>
      <c r="G17" s="32">
        <f>B17*E17</f>
        <v>0</v>
      </c>
    </row>
    <row r="18" spans="1:7" ht="78.75">
      <c r="A18" s="16" t="s">
        <v>37</v>
      </c>
      <c r="B18" s="11"/>
      <c r="C18" s="11"/>
      <c r="D18" s="32"/>
      <c r="E18" s="32"/>
      <c r="F18" s="32"/>
      <c r="G18" s="32"/>
    </row>
    <row r="19" spans="1:7">
      <c r="A19" s="16"/>
      <c r="B19" s="11">
        <v>2</v>
      </c>
      <c r="C19" s="11" t="s">
        <v>32</v>
      </c>
      <c r="D19" s="32"/>
      <c r="E19" s="32"/>
      <c r="F19" s="32">
        <f>B19*D19</f>
        <v>0</v>
      </c>
      <c r="G19" s="32">
        <f>B19*E19</f>
        <v>0</v>
      </c>
    </row>
    <row r="20" spans="1:7">
      <c r="A20" s="16" t="s">
        <v>34</v>
      </c>
      <c r="B20" s="11"/>
      <c r="C20" s="11"/>
      <c r="D20" s="32"/>
      <c r="E20" s="32"/>
      <c r="F20" s="32"/>
      <c r="G20" s="32"/>
    </row>
    <row r="21" spans="1:7" ht="47.25">
      <c r="A21" s="16" t="s">
        <v>93</v>
      </c>
      <c r="B21" s="11"/>
      <c r="C21" s="11"/>
      <c r="D21" s="32"/>
      <c r="E21" s="32"/>
      <c r="F21" s="32"/>
      <c r="G21" s="32"/>
    </row>
    <row r="22" spans="1:7">
      <c r="A22" s="16"/>
      <c r="B22" s="11">
        <v>22.1</v>
      </c>
      <c r="C22" s="11" t="s">
        <v>5</v>
      </c>
      <c r="D22" s="32"/>
      <c r="E22" s="32"/>
      <c r="F22" s="32">
        <f>B22*D22</f>
        <v>0</v>
      </c>
      <c r="G22" s="32">
        <f>B22*E22</f>
        <v>0</v>
      </c>
    </row>
    <row r="23" spans="1:7">
      <c r="A23" s="16" t="s">
        <v>35</v>
      </c>
      <c r="B23" s="11"/>
      <c r="C23" s="11"/>
      <c r="D23" s="32"/>
      <c r="E23" s="32"/>
      <c r="F23" s="32"/>
      <c r="G23" s="32"/>
    </row>
    <row r="24" spans="1:7" ht="47.25">
      <c r="A24" s="16" t="s">
        <v>25</v>
      </c>
      <c r="B24" s="11"/>
      <c r="C24" s="11"/>
      <c r="D24" s="32"/>
      <c r="E24" s="32"/>
      <c r="F24" s="32"/>
      <c r="G24" s="32"/>
    </row>
    <row r="25" spans="1:7" ht="47.25">
      <c r="A25" s="16" t="s">
        <v>26</v>
      </c>
      <c r="B25" s="11"/>
      <c r="C25" s="11"/>
      <c r="D25" s="32"/>
      <c r="E25" s="32"/>
      <c r="F25" s="32"/>
      <c r="G25" s="32"/>
    </row>
    <row r="26" spans="1:7" ht="47.25">
      <c r="A26" s="16" t="s">
        <v>27</v>
      </c>
      <c r="B26" s="11"/>
      <c r="C26" s="11"/>
      <c r="D26" s="32"/>
      <c r="E26" s="32"/>
      <c r="F26" s="32"/>
      <c r="G26" s="32"/>
    </row>
    <row r="27" spans="1:7">
      <c r="A27" s="16"/>
      <c r="B27" s="11">
        <v>114.8</v>
      </c>
      <c r="C27" s="11" t="s">
        <v>5</v>
      </c>
      <c r="D27" s="32"/>
      <c r="E27" s="32"/>
      <c r="F27" s="32">
        <f>B27*D27</f>
        <v>0</v>
      </c>
      <c r="G27" s="32">
        <f>B27*E27</f>
        <v>0</v>
      </c>
    </row>
    <row r="28" spans="1:7">
      <c r="A28" s="16" t="s">
        <v>36</v>
      </c>
      <c r="B28" s="11"/>
      <c r="C28" s="11"/>
      <c r="D28" s="32"/>
      <c r="E28" s="32"/>
      <c r="F28" s="32"/>
      <c r="G28" s="32"/>
    </row>
    <row r="29" spans="1:7" ht="31.5">
      <c r="A29" s="16" t="s">
        <v>28</v>
      </c>
      <c r="B29" s="11"/>
      <c r="C29" s="11"/>
      <c r="D29" s="32"/>
      <c r="E29" s="32"/>
      <c r="F29" s="32"/>
      <c r="G29" s="32"/>
    </row>
    <row r="30" spans="1:7" ht="31.5">
      <c r="A30" s="16" t="s">
        <v>80</v>
      </c>
      <c r="B30" s="11"/>
      <c r="C30" s="11"/>
      <c r="D30" s="32"/>
      <c r="E30" s="32"/>
      <c r="F30" s="32"/>
      <c r="G30" s="32"/>
    </row>
    <row r="31" spans="1:7">
      <c r="A31" s="16"/>
      <c r="B31" s="11">
        <v>36.130000000000003</v>
      </c>
      <c r="C31" s="11" t="s">
        <v>5</v>
      </c>
      <c r="D31" s="32"/>
      <c r="E31" s="32"/>
      <c r="F31" s="32">
        <f>B31*D31</f>
        <v>0</v>
      </c>
      <c r="G31" s="32">
        <f>B31*E31</f>
        <v>0</v>
      </c>
    </row>
    <row r="32" spans="1:7">
      <c r="A32" s="16" t="s">
        <v>216</v>
      </c>
      <c r="B32" s="11"/>
      <c r="C32" s="11"/>
      <c r="D32" s="32"/>
      <c r="E32" s="32"/>
      <c r="F32" s="32"/>
      <c r="G32" s="32"/>
    </row>
    <row r="33" spans="1:7" ht="31.5">
      <c r="A33" s="16" t="s">
        <v>38</v>
      </c>
      <c r="B33" s="11"/>
      <c r="C33" s="11"/>
      <c r="D33" s="32"/>
      <c r="E33" s="32"/>
      <c r="F33" s="32"/>
      <c r="G33" s="32"/>
    </row>
    <row r="34" spans="1:7">
      <c r="A34" s="16"/>
      <c r="B34" s="11">
        <v>1</v>
      </c>
      <c r="C34" s="11" t="s">
        <v>30</v>
      </c>
      <c r="D34" s="32"/>
      <c r="E34" s="32"/>
      <c r="F34" s="32">
        <f>B34*D34</f>
        <v>0</v>
      </c>
      <c r="G34" s="32">
        <f>B34*E34</f>
        <v>0</v>
      </c>
    </row>
    <row r="35" spans="1:7" ht="94.5">
      <c r="A35" s="42" t="s">
        <v>217</v>
      </c>
      <c r="B35" s="43"/>
      <c r="C35" s="44"/>
      <c r="D35" s="45"/>
      <c r="E35" s="45"/>
      <c r="F35" s="45"/>
      <c r="G35" s="45"/>
    </row>
    <row r="36" spans="1:7">
      <c r="A36" s="42"/>
      <c r="B36" s="43">
        <v>2.73</v>
      </c>
      <c r="C36" s="43" t="s">
        <v>5</v>
      </c>
      <c r="D36" s="45"/>
      <c r="E36" s="45"/>
      <c r="F36" s="45">
        <f>B36*D36</f>
        <v>0</v>
      </c>
      <c r="G36" s="45">
        <f>B36*E36</f>
        <v>0</v>
      </c>
    </row>
    <row r="37" spans="1:7" ht="47.25">
      <c r="A37" s="16" t="s">
        <v>218</v>
      </c>
      <c r="B37" s="11"/>
      <c r="C37" s="13"/>
      <c r="D37" s="32"/>
      <c r="E37" s="32"/>
      <c r="F37" s="32"/>
      <c r="G37" s="32"/>
    </row>
    <row r="38" spans="1:7">
      <c r="A38" s="16"/>
      <c r="B38" s="11">
        <v>2.73</v>
      </c>
      <c r="C38" s="11" t="s">
        <v>5</v>
      </c>
      <c r="D38" s="32"/>
      <c r="E38" s="32"/>
      <c r="F38" s="32">
        <f>B38*D38</f>
        <v>0</v>
      </c>
      <c r="G38" s="32">
        <f>B38*E38</f>
        <v>0</v>
      </c>
    </row>
    <row r="39" spans="1:7" ht="31.5">
      <c r="A39" s="16" t="s">
        <v>219</v>
      </c>
      <c r="B39" s="11"/>
      <c r="C39" s="11"/>
      <c r="D39" s="32"/>
      <c r="E39" s="32"/>
      <c r="F39" s="32"/>
      <c r="G39" s="32"/>
    </row>
    <row r="40" spans="1:7">
      <c r="A40" s="16"/>
      <c r="B40" s="11">
        <v>1</v>
      </c>
      <c r="C40" s="11" t="s">
        <v>30</v>
      </c>
      <c r="D40" s="32"/>
      <c r="E40" s="32"/>
      <c r="F40" s="32">
        <f>B40*D40</f>
        <v>0</v>
      </c>
      <c r="G40" s="32">
        <f>B40*E40</f>
        <v>0</v>
      </c>
    </row>
    <row r="41" spans="1:7">
      <c r="A41" s="36" t="s">
        <v>39</v>
      </c>
      <c r="B41" s="11"/>
      <c r="C41" s="11"/>
      <c r="D41" s="32"/>
      <c r="E41" s="32"/>
      <c r="F41" s="32"/>
      <c r="G41" s="32"/>
    </row>
    <row r="42" spans="1:7" ht="31.5">
      <c r="A42" s="16" t="s">
        <v>40</v>
      </c>
      <c r="B42" s="11"/>
      <c r="C42" s="11"/>
      <c r="D42" s="32"/>
      <c r="E42" s="32"/>
      <c r="F42" s="32"/>
      <c r="G42" s="32"/>
    </row>
    <row r="43" spans="1:7">
      <c r="A43" s="16" t="s">
        <v>20</v>
      </c>
      <c r="B43" s="11"/>
      <c r="C43" s="11"/>
      <c r="D43" s="32"/>
      <c r="E43" s="32"/>
      <c r="F43" s="32"/>
      <c r="G43" s="32"/>
    </row>
    <row r="44" spans="1:7" ht="31.5">
      <c r="A44" s="16" t="s">
        <v>21</v>
      </c>
      <c r="B44" s="11"/>
      <c r="C44" s="11"/>
      <c r="D44" s="32"/>
      <c r="E44" s="32"/>
      <c r="F44" s="32"/>
      <c r="G44" s="32"/>
    </row>
    <row r="45" spans="1:7" ht="31.5">
      <c r="A45" s="16" t="s">
        <v>22</v>
      </c>
      <c r="B45" s="11"/>
      <c r="C45" s="11"/>
      <c r="D45" s="32"/>
      <c r="E45" s="32"/>
      <c r="F45" s="32"/>
      <c r="G45" s="32"/>
    </row>
    <row r="46" spans="1:7" ht="31.5">
      <c r="A46" s="16" t="s">
        <v>23</v>
      </c>
      <c r="B46" s="11"/>
      <c r="C46" s="11"/>
      <c r="D46" s="32"/>
      <c r="E46" s="32"/>
      <c r="F46" s="32"/>
      <c r="G46" s="32"/>
    </row>
    <row r="47" spans="1:7" ht="47.25">
      <c r="A47" s="16" t="s">
        <v>24</v>
      </c>
      <c r="B47" s="11"/>
      <c r="C47" s="11"/>
      <c r="D47" s="32"/>
      <c r="E47" s="32"/>
      <c r="F47" s="32"/>
      <c r="G47" s="32"/>
    </row>
    <row r="48" spans="1:7">
      <c r="A48" s="16"/>
      <c r="B48" s="11">
        <v>22.07</v>
      </c>
      <c r="C48" s="11" t="s">
        <v>5</v>
      </c>
      <c r="D48" s="32"/>
      <c r="E48" s="32"/>
      <c r="F48" s="32">
        <f>B48*D48</f>
        <v>0</v>
      </c>
      <c r="G48" s="32">
        <f>B48*E48</f>
        <v>0</v>
      </c>
    </row>
    <row r="49" spans="1:7">
      <c r="A49" s="16" t="s">
        <v>41</v>
      </c>
      <c r="B49" s="11"/>
      <c r="C49" s="11"/>
      <c r="D49" s="32"/>
      <c r="E49" s="32"/>
      <c r="F49" s="32"/>
      <c r="G49" s="32"/>
    </row>
    <row r="50" spans="1:7">
      <c r="A50" s="16" t="s">
        <v>29</v>
      </c>
      <c r="B50" s="11"/>
      <c r="C50" s="11"/>
      <c r="D50" s="32"/>
      <c r="E50" s="32"/>
      <c r="F50" s="32"/>
      <c r="G50" s="32"/>
    </row>
    <row r="51" spans="1:7">
      <c r="A51" s="16"/>
      <c r="B51" s="11">
        <v>16.3</v>
      </c>
      <c r="C51" s="11" t="s">
        <v>5</v>
      </c>
      <c r="D51" s="32"/>
      <c r="E51" s="32"/>
      <c r="F51" s="32">
        <f>B51*D51</f>
        <v>0</v>
      </c>
      <c r="G51" s="32">
        <f>B51*E51</f>
        <v>0</v>
      </c>
    </row>
    <row r="52" spans="1:7" ht="31.5">
      <c r="A52" s="16" t="s">
        <v>215</v>
      </c>
      <c r="B52" s="11"/>
      <c r="C52" s="11"/>
      <c r="D52" s="32"/>
      <c r="E52" s="32"/>
      <c r="F52" s="32"/>
      <c r="G52" s="32"/>
    </row>
    <row r="53" spans="1:7">
      <c r="A53" s="16"/>
      <c r="B53" s="11">
        <v>1</v>
      </c>
      <c r="C53" s="11" t="s">
        <v>30</v>
      </c>
      <c r="D53" s="32"/>
      <c r="E53" s="32"/>
      <c r="F53" s="32">
        <f>B53*D53</f>
        <v>0</v>
      </c>
      <c r="G53" s="32">
        <f>B53*E53</f>
        <v>0</v>
      </c>
    </row>
    <row r="54" spans="1:7" ht="78.75">
      <c r="A54" s="16" t="s">
        <v>42</v>
      </c>
      <c r="B54" s="11"/>
      <c r="C54" s="11"/>
      <c r="D54" s="32"/>
      <c r="E54" s="32"/>
      <c r="F54" s="32"/>
      <c r="G54" s="32"/>
    </row>
    <row r="55" spans="1:7">
      <c r="A55" s="16"/>
      <c r="B55" s="11">
        <v>2</v>
      </c>
      <c r="C55" s="11" t="s">
        <v>32</v>
      </c>
      <c r="D55" s="32"/>
      <c r="E55" s="32"/>
      <c r="F55" s="32">
        <f>B55*D55</f>
        <v>0</v>
      </c>
      <c r="G55" s="32">
        <f>B55*E55</f>
        <v>0</v>
      </c>
    </row>
    <row r="56" spans="1:7" ht="78.75">
      <c r="A56" s="16" t="s">
        <v>43</v>
      </c>
      <c r="B56" s="11"/>
      <c r="C56" s="11"/>
      <c r="D56" s="32"/>
      <c r="E56" s="32"/>
      <c r="F56" s="32"/>
      <c r="G56" s="32"/>
    </row>
    <row r="57" spans="1:7">
      <c r="A57" s="16"/>
      <c r="B57" s="11">
        <v>2</v>
      </c>
      <c r="C57" s="11" t="s">
        <v>32</v>
      </c>
      <c r="D57" s="32"/>
      <c r="E57" s="32"/>
      <c r="F57" s="32">
        <f>B57*D57</f>
        <v>0</v>
      </c>
      <c r="G57" s="32">
        <f>B57*E57</f>
        <v>0</v>
      </c>
    </row>
    <row r="58" spans="1:7">
      <c r="A58" s="16" t="s">
        <v>44</v>
      </c>
      <c r="B58" s="11"/>
      <c r="C58" s="11"/>
      <c r="D58" s="32"/>
      <c r="E58" s="32"/>
      <c r="F58" s="32"/>
      <c r="G58" s="32"/>
    </row>
    <row r="59" spans="1:7" ht="47.25">
      <c r="A59" s="16" t="s">
        <v>93</v>
      </c>
      <c r="B59" s="11"/>
      <c r="C59" s="11"/>
      <c r="D59" s="32"/>
      <c r="E59" s="32"/>
      <c r="F59" s="32"/>
      <c r="G59" s="32"/>
    </row>
    <row r="60" spans="1:7">
      <c r="A60" s="16"/>
      <c r="B60" s="11">
        <v>22.1</v>
      </c>
      <c r="C60" s="11" t="s">
        <v>5</v>
      </c>
      <c r="D60" s="32"/>
      <c r="E60" s="32"/>
      <c r="F60" s="32">
        <f>B60*D60</f>
        <v>0</v>
      </c>
      <c r="G60" s="32">
        <f>B60*E60</f>
        <v>0</v>
      </c>
    </row>
    <row r="61" spans="1:7">
      <c r="A61" s="16" t="s">
        <v>45</v>
      </c>
      <c r="B61" s="11"/>
      <c r="C61" s="11"/>
      <c r="D61" s="32"/>
      <c r="E61" s="32"/>
      <c r="F61" s="32"/>
      <c r="G61" s="32"/>
    </row>
    <row r="62" spans="1:7" ht="47.25">
      <c r="A62" s="16" t="s">
        <v>25</v>
      </c>
      <c r="B62" s="11"/>
      <c r="C62" s="11"/>
      <c r="D62" s="32"/>
      <c r="E62" s="32"/>
      <c r="F62" s="32"/>
      <c r="G62" s="32"/>
    </row>
    <row r="63" spans="1:7" ht="47.25">
      <c r="A63" s="16" t="s">
        <v>26</v>
      </c>
      <c r="B63" s="11"/>
      <c r="C63" s="11"/>
      <c r="D63" s="32"/>
      <c r="E63" s="32"/>
      <c r="F63" s="32"/>
      <c r="G63" s="32"/>
    </row>
    <row r="64" spans="1:7" ht="47.25">
      <c r="A64" s="16" t="s">
        <v>27</v>
      </c>
      <c r="B64" s="11"/>
      <c r="C64" s="11"/>
      <c r="D64" s="32"/>
      <c r="E64" s="32"/>
      <c r="F64" s="32"/>
      <c r="G64" s="32"/>
    </row>
    <row r="65" spans="1:7">
      <c r="A65" s="16"/>
      <c r="B65" s="11">
        <v>72.55</v>
      </c>
      <c r="C65" s="11" t="s">
        <v>5</v>
      </c>
      <c r="D65" s="32"/>
      <c r="E65" s="32"/>
      <c r="F65" s="32">
        <f>B65*D65</f>
        <v>0</v>
      </c>
      <c r="G65" s="32">
        <f>B65*E65</f>
        <v>0</v>
      </c>
    </row>
    <row r="66" spans="1:7">
      <c r="A66" s="16" t="s">
        <v>46</v>
      </c>
      <c r="B66" s="11"/>
      <c r="C66" s="11"/>
      <c r="D66" s="32"/>
      <c r="E66" s="32"/>
      <c r="F66" s="32"/>
      <c r="G66" s="32"/>
    </row>
    <row r="67" spans="1:7" ht="31.5">
      <c r="A67" s="16" t="s">
        <v>28</v>
      </c>
      <c r="B67" s="11"/>
      <c r="C67" s="11"/>
      <c r="D67" s="32"/>
      <c r="E67" s="32"/>
      <c r="F67" s="32"/>
      <c r="G67" s="32"/>
    </row>
    <row r="68" spans="1:7" ht="31.5">
      <c r="A68" s="16" t="s">
        <v>80</v>
      </c>
      <c r="B68" s="11"/>
      <c r="C68" s="11"/>
      <c r="D68" s="32"/>
      <c r="E68" s="32"/>
      <c r="F68" s="32"/>
      <c r="G68" s="32"/>
    </row>
    <row r="69" spans="1:7">
      <c r="A69" s="16"/>
      <c r="B69" s="11">
        <v>36.130000000000003</v>
      </c>
      <c r="C69" s="11" t="s">
        <v>5</v>
      </c>
      <c r="D69" s="32"/>
      <c r="E69" s="32"/>
      <c r="F69" s="32">
        <f>B69*D69</f>
        <v>0</v>
      </c>
      <c r="G69" s="32">
        <f>B69*E69</f>
        <v>0</v>
      </c>
    </row>
    <row r="70" spans="1:7">
      <c r="A70" s="16" t="s">
        <v>220</v>
      </c>
      <c r="B70" s="11"/>
      <c r="C70" s="11"/>
      <c r="D70" s="32"/>
      <c r="E70" s="32"/>
      <c r="F70" s="32"/>
      <c r="G70" s="32"/>
    </row>
    <row r="71" spans="1:7" ht="31.5">
      <c r="A71" s="16" t="s">
        <v>38</v>
      </c>
      <c r="B71" s="11"/>
      <c r="C71" s="11"/>
      <c r="D71" s="32"/>
      <c r="E71" s="32"/>
      <c r="F71" s="32"/>
      <c r="G71" s="32"/>
    </row>
    <row r="72" spans="1:7">
      <c r="A72" s="16"/>
      <c r="B72" s="11">
        <v>1</v>
      </c>
      <c r="C72" s="11" t="s">
        <v>30</v>
      </c>
      <c r="D72" s="32"/>
      <c r="E72" s="32"/>
      <c r="F72" s="32">
        <f>B72*D72</f>
        <v>0</v>
      </c>
      <c r="G72" s="32">
        <f>B72*E72</f>
        <v>0</v>
      </c>
    </row>
    <row r="73" spans="1:7" ht="94.5">
      <c r="A73" s="42" t="s">
        <v>221</v>
      </c>
      <c r="B73" s="43"/>
      <c r="C73" s="44"/>
      <c r="D73" s="45"/>
      <c r="E73" s="45"/>
      <c r="F73" s="45"/>
      <c r="G73" s="45"/>
    </row>
    <row r="74" spans="1:7">
      <c r="A74" s="42"/>
      <c r="B74" s="43">
        <v>5.46</v>
      </c>
      <c r="C74" s="43" t="s">
        <v>5</v>
      </c>
      <c r="D74" s="45"/>
      <c r="E74" s="45"/>
      <c r="F74" s="45">
        <f>B74*D74</f>
        <v>0</v>
      </c>
      <c r="G74" s="45">
        <f>B74*E74</f>
        <v>0</v>
      </c>
    </row>
    <row r="75" spans="1:7" ht="47.25">
      <c r="A75" s="16" t="s">
        <v>222</v>
      </c>
      <c r="B75" s="11"/>
      <c r="C75" s="13"/>
      <c r="D75" s="32"/>
      <c r="E75" s="32"/>
      <c r="F75" s="32"/>
      <c r="G75" s="32"/>
    </row>
    <row r="76" spans="1:7">
      <c r="A76" s="16"/>
      <c r="B76" s="11">
        <v>5.46</v>
      </c>
      <c r="C76" s="11" t="s">
        <v>5</v>
      </c>
      <c r="D76" s="32"/>
      <c r="E76" s="32"/>
      <c r="F76" s="32">
        <f>B76*D76</f>
        <v>0</v>
      </c>
      <c r="G76" s="32">
        <f>B76*E76</f>
        <v>0</v>
      </c>
    </row>
    <row r="77" spans="1:7" ht="31.5">
      <c r="A77" s="16" t="s">
        <v>223</v>
      </c>
      <c r="B77" s="11"/>
      <c r="C77" s="11"/>
      <c r="D77" s="32"/>
      <c r="E77" s="32"/>
      <c r="F77" s="32"/>
      <c r="G77" s="32"/>
    </row>
    <row r="78" spans="1:7">
      <c r="A78" s="16"/>
      <c r="B78" s="11">
        <v>1</v>
      </c>
      <c r="C78" s="11" t="s">
        <v>30</v>
      </c>
      <c r="D78" s="32"/>
      <c r="E78" s="32"/>
      <c r="F78" s="32">
        <f>B78*D78</f>
        <v>0</v>
      </c>
      <c r="G78" s="32">
        <f>B78*E78</f>
        <v>0</v>
      </c>
    </row>
    <row r="79" spans="1:7">
      <c r="A79" s="36" t="s">
        <v>50</v>
      </c>
      <c r="B79" s="11"/>
      <c r="C79" s="11"/>
      <c r="D79" s="32"/>
      <c r="E79" s="32"/>
      <c r="F79" s="32"/>
      <c r="G79" s="32"/>
    </row>
    <row r="80" spans="1:7" ht="47.25">
      <c r="A80" s="16" t="s">
        <v>53</v>
      </c>
      <c r="B80" s="11"/>
      <c r="C80" s="11"/>
      <c r="D80" s="32"/>
      <c r="E80" s="32"/>
      <c r="F80" s="32"/>
      <c r="G80" s="32"/>
    </row>
    <row r="81" spans="1:7">
      <c r="A81" s="16" t="s">
        <v>20</v>
      </c>
      <c r="B81" s="11"/>
      <c r="C81" s="11"/>
      <c r="D81" s="32"/>
      <c r="E81" s="32"/>
      <c r="F81" s="32"/>
      <c r="G81" s="32"/>
    </row>
    <row r="82" spans="1:7" ht="31.5">
      <c r="A82" s="16" t="s">
        <v>21</v>
      </c>
      <c r="B82" s="11"/>
      <c r="C82" s="11"/>
      <c r="D82" s="32"/>
      <c r="E82" s="32"/>
      <c r="F82" s="32"/>
      <c r="G82" s="32"/>
    </row>
    <row r="83" spans="1:7" ht="31.5">
      <c r="A83" s="16" t="s">
        <v>22</v>
      </c>
      <c r="B83" s="11"/>
      <c r="C83" s="11"/>
      <c r="D83" s="32"/>
      <c r="E83" s="32"/>
      <c r="F83" s="32"/>
      <c r="G83" s="32"/>
    </row>
    <row r="84" spans="1:7" ht="31.5">
      <c r="A84" s="16" t="s">
        <v>23</v>
      </c>
      <c r="B84" s="11"/>
      <c r="C84" s="11"/>
      <c r="D84" s="32"/>
      <c r="E84" s="32"/>
      <c r="F84" s="32"/>
      <c r="G84" s="32"/>
    </row>
    <row r="85" spans="1:7" ht="47.25">
      <c r="A85" s="16" t="s">
        <v>24</v>
      </c>
      <c r="B85" s="11"/>
      <c r="C85" s="11"/>
      <c r="D85" s="32"/>
      <c r="E85" s="32"/>
      <c r="F85" s="32"/>
      <c r="G85" s="32"/>
    </row>
    <row r="86" spans="1:7">
      <c r="A86" s="16"/>
      <c r="B86" s="11">
        <v>18.600000000000001</v>
      </c>
      <c r="C86" s="11" t="s">
        <v>5</v>
      </c>
      <c r="D86" s="32"/>
      <c r="E86" s="32"/>
      <c r="F86" s="32">
        <f>B86*D86</f>
        <v>0</v>
      </c>
      <c r="G86" s="32">
        <f>B86*E86</f>
        <v>0</v>
      </c>
    </row>
    <row r="87" spans="1:7">
      <c r="A87" s="16" t="s">
        <v>54</v>
      </c>
      <c r="B87" s="11"/>
      <c r="C87" s="11"/>
      <c r="D87" s="32"/>
      <c r="E87" s="32"/>
      <c r="F87" s="32"/>
      <c r="G87" s="32"/>
    </row>
    <row r="88" spans="1:7">
      <c r="A88" s="16" t="s">
        <v>29</v>
      </c>
      <c r="B88" s="11"/>
      <c r="C88" s="11"/>
      <c r="D88" s="32"/>
      <c r="E88" s="32"/>
      <c r="F88" s="32"/>
      <c r="G88" s="32"/>
    </row>
    <row r="89" spans="1:7">
      <c r="A89" s="16"/>
      <c r="B89" s="11">
        <v>6.6</v>
      </c>
      <c r="C89" s="11" t="s">
        <v>5</v>
      </c>
      <c r="D89" s="32"/>
      <c r="E89" s="32"/>
      <c r="F89" s="32">
        <f>B89*D89</f>
        <v>0</v>
      </c>
      <c r="G89" s="32">
        <f>B89*E89</f>
        <v>0</v>
      </c>
    </row>
    <row r="90" spans="1:7" ht="31.5">
      <c r="A90" s="16" t="s">
        <v>215</v>
      </c>
      <c r="B90" s="11"/>
      <c r="C90" s="11"/>
      <c r="D90" s="32"/>
      <c r="E90" s="32"/>
      <c r="F90" s="32"/>
      <c r="G90" s="32"/>
    </row>
    <row r="91" spans="1:7">
      <c r="A91" s="16"/>
      <c r="B91" s="11">
        <v>1</v>
      </c>
      <c r="C91" s="11" t="s">
        <v>30</v>
      </c>
      <c r="D91" s="32"/>
      <c r="E91" s="32"/>
      <c r="F91" s="32">
        <f>B91*D91</f>
        <v>0</v>
      </c>
      <c r="G91" s="32">
        <f>B91*E91</f>
        <v>0</v>
      </c>
    </row>
    <row r="92" spans="1:7">
      <c r="A92" s="16" t="s">
        <v>55</v>
      </c>
      <c r="B92" s="11"/>
      <c r="C92" s="11"/>
      <c r="D92" s="32"/>
      <c r="E92" s="32"/>
      <c r="F92" s="32"/>
      <c r="G92" s="32"/>
    </row>
    <row r="93" spans="1:7" ht="31.5">
      <c r="A93" s="16" t="s">
        <v>48</v>
      </c>
      <c r="B93" s="11"/>
      <c r="C93" s="11"/>
      <c r="D93" s="32"/>
      <c r="E93" s="32"/>
      <c r="F93" s="32"/>
      <c r="G93" s="32"/>
    </row>
    <row r="94" spans="1:7">
      <c r="A94" s="16"/>
      <c r="B94" s="11">
        <v>2.8</v>
      </c>
      <c r="C94" s="11" t="s">
        <v>5</v>
      </c>
      <c r="D94" s="32"/>
      <c r="E94" s="32"/>
      <c r="F94" s="32">
        <f>B94*D94</f>
        <v>0</v>
      </c>
      <c r="G94" s="32">
        <f>B94*E94</f>
        <v>0</v>
      </c>
    </row>
    <row r="95" spans="1:7">
      <c r="A95" s="16" t="s">
        <v>56</v>
      </c>
      <c r="B95" s="11"/>
      <c r="C95" s="11"/>
      <c r="D95" s="32"/>
      <c r="E95" s="32"/>
      <c r="F95" s="32"/>
      <c r="G95" s="32"/>
    </row>
    <row r="96" spans="1:7" ht="31.5">
      <c r="A96" s="16" t="s">
        <v>49</v>
      </c>
      <c r="B96" s="11"/>
      <c r="C96" s="11"/>
      <c r="D96" s="32"/>
      <c r="E96" s="32"/>
      <c r="F96" s="32"/>
      <c r="G96" s="32"/>
    </row>
    <row r="97" spans="1:7">
      <c r="A97" s="16"/>
      <c r="B97" s="11">
        <v>3.53</v>
      </c>
      <c r="C97" s="11" t="s">
        <v>15</v>
      </c>
      <c r="D97" s="32"/>
      <c r="E97" s="32"/>
      <c r="F97" s="32">
        <f>B97*D97</f>
        <v>0</v>
      </c>
      <c r="G97" s="32">
        <f>B97*E97</f>
        <v>0</v>
      </c>
    </row>
    <row r="98" spans="1:7">
      <c r="A98" s="16" t="s">
        <v>57</v>
      </c>
      <c r="B98" s="11"/>
      <c r="C98" s="11"/>
      <c r="D98" s="32"/>
      <c r="E98" s="32"/>
      <c r="F98" s="32"/>
      <c r="G98" s="32"/>
    </row>
    <row r="99" spans="1:7" ht="47.25">
      <c r="A99" s="16" t="s">
        <v>51</v>
      </c>
      <c r="B99" s="11"/>
      <c r="C99" s="11"/>
      <c r="D99" s="32"/>
      <c r="E99" s="32"/>
      <c r="F99" s="32"/>
      <c r="G99" s="32"/>
    </row>
    <row r="100" spans="1:7" ht="47.25">
      <c r="A100" s="16" t="s">
        <v>26</v>
      </c>
      <c r="B100" s="11"/>
      <c r="C100" s="11"/>
      <c r="D100" s="32"/>
      <c r="E100" s="32"/>
      <c r="F100" s="32"/>
      <c r="G100" s="32"/>
    </row>
    <row r="101" spans="1:7" ht="47.25">
      <c r="A101" s="16" t="s">
        <v>27</v>
      </c>
      <c r="B101" s="11"/>
      <c r="C101" s="11"/>
      <c r="D101" s="32"/>
      <c r="E101" s="32"/>
      <c r="F101" s="32"/>
      <c r="G101" s="32"/>
    </row>
    <row r="102" spans="1:7">
      <c r="A102" s="16"/>
      <c r="B102" s="11">
        <v>20.399999999999999</v>
      </c>
      <c r="C102" s="11" t="s">
        <v>5</v>
      </c>
      <c r="D102" s="32"/>
      <c r="E102" s="32"/>
      <c r="F102" s="32">
        <f>B102*D102</f>
        <v>0</v>
      </c>
      <c r="G102" s="32">
        <f>B102*E102</f>
        <v>0</v>
      </c>
    </row>
    <row r="103" spans="1:7">
      <c r="A103" s="16" t="s">
        <v>58</v>
      </c>
      <c r="B103" s="11"/>
      <c r="C103" s="11"/>
      <c r="D103" s="32"/>
      <c r="E103" s="32"/>
      <c r="F103" s="32"/>
      <c r="G103" s="32"/>
    </row>
    <row r="104" spans="1:7" ht="31.5">
      <c r="A104" s="16" t="s">
        <v>28</v>
      </c>
      <c r="B104" s="11"/>
      <c r="C104" s="11"/>
      <c r="D104" s="32"/>
      <c r="E104" s="32"/>
      <c r="F104" s="32"/>
      <c r="G104" s="32"/>
    </row>
    <row r="105" spans="1:7" ht="31.5">
      <c r="A105" s="16" t="s">
        <v>80</v>
      </c>
      <c r="B105" s="11"/>
      <c r="C105" s="11"/>
      <c r="D105" s="32"/>
      <c r="E105" s="32"/>
      <c r="F105" s="32"/>
      <c r="G105" s="32"/>
    </row>
    <row r="106" spans="1:7">
      <c r="A106" s="16"/>
      <c r="B106" s="11">
        <v>28.7</v>
      </c>
      <c r="C106" s="11" t="s">
        <v>5</v>
      </c>
      <c r="D106" s="32"/>
      <c r="E106" s="32"/>
      <c r="F106" s="32">
        <f>B106*D106</f>
        <v>0</v>
      </c>
      <c r="G106" s="32">
        <f>B106*E106</f>
        <v>0</v>
      </c>
    </row>
    <row r="107" spans="1:7" ht="94.5">
      <c r="A107" s="42" t="s">
        <v>224</v>
      </c>
      <c r="B107" s="43"/>
      <c r="C107" s="44"/>
      <c r="D107" s="45"/>
      <c r="E107" s="45"/>
      <c r="F107" s="45"/>
      <c r="G107" s="45"/>
    </row>
    <row r="108" spans="1:7">
      <c r="A108" s="42"/>
      <c r="B108" s="43">
        <v>10.6</v>
      </c>
      <c r="C108" s="43" t="s">
        <v>5</v>
      </c>
      <c r="D108" s="45"/>
      <c r="E108" s="45"/>
      <c r="F108" s="45">
        <f>B108*D108</f>
        <v>0</v>
      </c>
      <c r="G108" s="45">
        <f>B108*E108</f>
        <v>0</v>
      </c>
    </row>
    <row r="109" spans="1:7" ht="47.25">
      <c r="A109" s="16" t="s">
        <v>229</v>
      </c>
      <c r="B109" s="11"/>
      <c r="C109" s="13"/>
      <c r="D109" s="32"/>
      <c r="E109" s="32"/>
      <c r="F109" s="32"/>
      <c r="G109" s="32"/>
    </row>
    <row r="110" spans="1:7">
      <c r="A110" s="16"/>
      <c r="B110" s="11">
        <v>14.6</v>
      </c>
      <c r="C110" s="11" t="s">
        <v>5</v>
      </c>
      <c r="D110" s="32"/>
      <c r="E110" s="32"/>
      <c r="F110" s="32">
        <f>B110*D110</f>
        <v>0</v>
      </c>
      <c r="G110" s="32">
        <f>B110*E110</f>
        <v>0</v>
      </c>
    </row>
    <row r="111" spans="1:7" ht="31.5">
      <c r="A111" s="16" t="s">
        <v>225</v>
      </c>
      <c r="B111" s="11"/>
      <c r="C111" s="11"/>
      <c r="D111" s="32"/>
      <c r="E111" s="32"/>
      <c r="F111" s="32"/>
      <c r="G111" s="32"/>
    </row>
    <row r="112" spans="1:7">
      <c r="A112" s="16"/>
      <c r="B112" s="11">
        <v>1</v>
      </c>
      <c r="C112" s="11" t="s">
        <v>30</v>
      </c>
      <c r="D112" s="32"/>
      <c r="E112" s="32"/>
      <c r="F112" s="32">
        <f>B112*D112</f>
        <v>0</v>
      </c>
      <c r="G112" s="32">
        <f>B112*E112</f>
        <v>0</v>
      </c>
    </row>
    <row r="113" spans="1:8">
      <c r="A113" s="36" t="s">
        <v>52</v>
      </c>
      <c r="B113" s="11"/>
      <c r="C113" s="11"/>
      <c r="D113" s="32"/>
      <c r="E113" s="32"/>
      <c r="F113" s="32"/>
      <c r="G113" s="32"/>
    </row>
    <row r="114" spans="1:8" ht="47.25">
      <c r="A114" s="16" t="s">
        <v>59</v>
      </c>
      <c r="B114" s="11"/>
      <c r="C114" s="11"/>
      <c r="D114" s="32"/>
      <c r="E114" s="32"/>
      <c r="F114" s="32"/>
      <c r="G114" s="32"/>
    </row>
    <row r="115" spans="1:8">
      <c r="A115" s="16" t="s">
        <v>20</v>
      </c>
      <c r="B115" s="11"/>
      <c r="C115" s="11"/>
      <c r="D115" s="32"/>
      <c r="E115" s="32"/>
      <c r="F115" s="32"/>
      <c r="G115" s="32"/>
    </row>
    <row r="116" spans="1:8" ht="31.5">
      <c r="A116" s="16" t="s">
        <v>21</v>
      </c>
      <c r="B116" s="11"/>
      <c r="C116" s="11"/>
      <c r="D116" s="32"/>
      <c r="E116" s="32"/>
      <c r="F116" s="32"/>
      <c r="G116" s="32"/>
    </row>
    <row r="117" spans="1:8" ht="31.5">
      <c r="A117" s="16" t="s">
        <v>22</v>
      </c>
      <c r="B117" s="11"/>
      <c r="C117" s="11"/>
      <c r="D117" s="32"/>
      <c r="E117" s="32"/>
      <c r="F117" s="32"/>
      <c r="G117" s="32"/>
    </row>
    <row r="118" spans="1:8" ht="31.5">
      <c r="A118" s="16" t="s">
        <v>23</v>
      </c>
      <c r="B118" s="11"/>
      <c r="C118" s="11"/>
      <c r="D118" s="32"/>
      <c r="E118" s="32"/>
      <c r="F118" s="32"/>
      <c r="G118" s="32"/>
    </row>
    <row r="119" spans="1:8" ht="47.25">
      <c r="A119" s="16" t="s">
        <v>24</v>
      </c>
      <c r="B119" s="11"/>
      <c r="C119" s="11"/>
      <c r="D119" s="32"/>
      <c r="E119" s="32"/>
      <c r="F119" s="32"/>
      <c r="G119" s="32"/>
    </row>
    <row r="120" spans="1:8">
      <c r="A120" s="16"/>
      <c r="B120" s="11">
        <v>18.600000000000001</v>
      </c>
      <c r="C120" s="11" t="s">
        <v>5</v>
      </c>
      <c r="D120" s="32"/>
      <c r="E120" s="32"/>
      <c r="F120" s="32">
        <f>B120*D120</f>
        <v>0</v>
      </c>
      <c r="G120" s="32">
        <f>B120*E120</f>
        <v>0</v>
      </c>
    </row>
    <row r="121" spans="1:8">
      <c r="A121" s="16" t="s">
        <v>60</v>
      </c>
      <c r="B121" s="11"/>
      <c r="C121" s="11"/>
      <c r="D121" s="32"/>
      <c r="E121" s="32"/>
      <c r="F121" s="32"/>
      <c r="G121" s="32"/>
    </row>
    <row r="122" spans="1:8">
      <c r="A122" s="16" t="s">
        <v>29</v>
      </c>
      <c r="B122" s="11"/>
      <c r="C122" s="11"/>
      <c r="D122" s="32"/>
      <c r="E122" s="32"/>
      <c r="F122" s="32"/>
      <c r="G122" s="32"/>
    </row>
    <row r="123" spans="1:8">
      <c r="A123" s="16"/>
      <c r="B123" s="11">
        <v>6.6</v>
      </c>
      <c r="C123" s="11" t="s">
        <v>5</v>
      </c>
      <c r="D123" s="32"/>
      <c r="E123" s="32"/>
      <c r="F123" s="32">
        <f>B123*D123</f>
        <v>0</v>
      </c>
      <c r="G123" s="32">
        <f>B123*E123</f>
        <v>0</v>
      </c>
    </row>
    <row r="124" spans="1:8" ht="31.5">
      <c r="A124" s="16" t="s">
        <v>215</v>
      </c>
      <c r="B124" s="11"/>
      <c r="C124" s="11"/>
      <c r="D124" s="32"/>
      <c r="E124" s="32"/>
      <c r="F124" s="32"/>
      <c r="G124" s="32"/>
    </row>
    <row r="125" spans="1:8">
      <c r="A125" s="16"/>
      <c r="B125" s="11">
        <v>1</v>
      </c>
      <c r="C125" s="11" t="s">
        <v>30</v>
      </c>
      <c r="D125" s="32"/>
      <c r="E125" s="32"/>
      <c r="F125" s="32">
        <f>B125*D125</f>
        <v>0</v>
      </c>
      <c r="G125" s="32">
        <f>B125*E125</f>
        <v>0</v>
      </c>
    </row>
    <row r="126" spans="1:8" s="8" customFormat="1">
      <c r="A126" s="16" t="s">
        <v>61</v>
      </c>
      <c r="B126" s="11"/>
      <c r="C126" s="11"/>
      <c r="D126" s="32"/>
      <c r="E126" s="32"/>
      <c r="F126" s="32"/>
      <c r="G126" s="32"/>
      <c r="H126" s="7"/>
    </row>
    <row r="127" spans="1:8" s="8" customFormat="1" ht="31.5">
      <c r="A127" s="16" t="s">
        <v>48</v>
      </c>
      <c r="B127" s="11"/>
      <c r="C127" s="11"/>
      <c r="D127" s="32"/>
      <c r="E127" s="32"/>
      <c r="F127" s="32"/>
      <c r="G127" s="32"/>
      <c r="H127" s="7"/>
    </row>
    <row r="128" spans="1:8" s="8" customFormat="1">
      <c r="A128" s="16"/>
      <c r="B128" s="11">
        <v>2.8</v>
      </c>
      <c r="C128" s="11" t="s">
        <v>5</v>
      </c>
      <c r="D128" s="32"/>
      <c r="E128" s="32"/>
      <c r="F128" s="32">
        <f>B128*D128</f>
        <v>0</v>
      </c>
      <c r="G128" s="32">
        <f>B128*E128</f>
        <v>0</v>
      </c>
      <c r="H128" s="7"/>
    </row>
    <row r="129" spans="1:8" s="8" customFormat="1">
      <c r="A129" s="16" t="s">
        <v>62</v>
      </c>
      <c r="B129" s="11"/>
      <c r="C129" s="11"/>
      <c r="D129" s="32"/>
      <c r="E129" s="32"/>
      <c r="F129" s="32"/>
      <c r="G129" s="32"/>
      <c r="H129" s="7"/>
    </row>
    <row r="130" spans="1:8" s="8" customFormat="1" ht="31.5">
      <c r="A130" s="16" t="s">
        <v>49</v>
      </c>
      <c r="B130" s="11"/>
      <c r="C130" s="11"/>
      <c r="D130" s="32"/>
      <c r="E130" s="32"/>
      <c r="F130" s="32"/>
      <c r="G130" s="32"/>
      <c r="H130" s="7"/>
    </row>
    <row r="131" spans="1:8" s="8" customFormat="1">
      <c r="A131" s="16"/>
      <c r="B131" s="11">
        <v>3.53</v>
      </c>
      <c r="C131" s="11" t="s">
        <v>15</v>
      </c>
      <c r="D131" s="32"/>
      <c r="E131" s="32"/>
      <c r="F131" s="32">
        <f>B131*D131</f>
        <v>0</v>
      </c>
      <c r="G131" s="32">
        <f>B131*E131</f>
        <v>0</v>
      </c>
      <c r="H131" s="7"/>
    </row>
    <row r="132" spans="1:8" s="8" customFormat="1">
      <c r="A132" s="16" t="s">
        <v>63</v>
      </c>
      <c r="B132" s="11"/>
      <c r="C132" s="11"/>
      <c r="D132" s="32"/>
      <c r="E132" s="32"/>
      <c r="F132" s="32"/>
      <c r="G132" s="32"/>
      <c r="H132" s="7"/>
    </row>
    <row r="133" spans="1:8" s="8" customFormat="1" ht="47.25">
      <c r="A133" s="16" t="s">
        <v>51</v>
      </c>
      <c r="B133" s="11"/>
      <c r="C133" s="11"/>
      <c r="D133" s="32"/>
      <c r="E133" s="32"/>
      <c r="F133" s="32"/>
      <c r="G133" s="32"/>
      <c r="H133" s="7"/>
    </row>
    <row r="134" spans="1:8" s="8" customFormat="1" ht="47.25">
      <c r="A134" s="16" t="s">
        <v>26</v>
      </c>
      <c r="B134" s="11"/>
      <c r="C134" s="11"/>
      <c r="D134" s="32"/>
      <c r="E134" s="32"/>
      <c r="F134" s="32"/>
      <c r="G134" s="32"/>
      <c r="H134" s="7"/>
    </row>
    <row r="135" spans="1:8" s="8" customFormat="1" ht="47.25">
      <c r="A135" s="16" t="s">
        <v>27</v>
      </c>
      <c r="B135" s="11"/>
      <c r="C135" s="11"/>
      <c r="D135" s="32"/>
      <c r="E135" s="32"/>
      <c r="F135" s="32"/>
      <c r="G135" s="32"/>
      <c r="H135" s="7"/>
    </row>
    <row r="136" spans="1:8" s="8" customFormat="1">
      <c r="A136" s="16"/>
      <c r="B136" s="11">
        <v>20.399999999999999</v>
      </c>
      <c r="C136" s="11" t="s">
        <v>5</v>
      </c>
      <c r="D136" s="32"/>
      <c r="E136" s="32"/>
      <c r="F136" s="32">
        <f>B136*D136</f>
        <v>0</v>
      </c>
      <c r="G136" s="32">
        <f>B136*E136</f>
        <v>0</v>
      </c>
      <c r="H136" s="7"/>
    </row>
    <row r="137" spans="1:8" s="8" customFormat="1">
      <c r="A137" s="16" t="s">
        <v>64</v>
      </c>
      <c r="B137" s="11"/>
      <c r="C137" s="11"/>
      <c r="D137" s="32"/>
      <c r="E137" s="32"/>
      <c r="F137" s="32"/>
      <c r="G137" s="32"/>
      <c r="H137" s="7"/>
    </row>
    <row r="138" spans="1:8" s="8" customFormat="1" ht="31.5">
      <c r="A138" s="16" t="s">
        <v>28</v>
      </c>
      <c r="B138" s="11"/>
      <c r="C138" s="11"/>
      <c r="D138" s="32"/>
      <c r="E138" s="32"/>
      <c r="F138" s="32"/>
      <c r="G138" s="32"/>
      <c r="H138" s="7"/>
    </row>
    <row r="139" spans="1:8" s="8" customFormat="1" ht="31.5">
      <c r="A139" s="16" t="s">
        <v>80</v>
      </c>
      <c r="B139" s="11"/>
      <c r="C139" s="11"/>
      <c r="D139" s="32"/>
      <c r="E139" s="32"/>
      <c r="F139" s="32"/>
      <c r="G139" s="32"/>
      <c r="H139" s="7"/>
    </row>
    <row r="140" spans="1:8" s="8" customFormat="1">
      <c r="A140" s="16"/>
      <c r="B140" s="11">
        <v>28.7</v>
      </c>
      <c r="C140" s="11" t="s">
        <v>5</v>
      </c>
      <c r="D140" s="32"/>
      <c r="E140" s="32"/>
      <c r="F140" s="32">
        <f>B140*D140</f>
        <v>0</v>
      </c>
      <c r="G140" s="32">
        <f>B140*E140</f>
        <v>0</v>
      </c>
      <c r="H140" s="7"/>
    </row>
    <row r="141" spans="1:8" s="8" customFormat="1" ht="94.5">
      <c r="A141" s="42" t="s">
        <v>226</v>
      </c>
      <c r="B141" s="43"/>
      <c r="C141" s="44"/>
      <c r="D141" s="45"/>
      <c r="E141" s="45"/>
      <c r="F141" s="45"/>
      <c r="G141" s="45"/>
      <c r="H141" s="7"/>
    </row>
    <row r="142" spans="1:8" s="8" customFormat="1">
      <c r="A142" s="42"/>
      <c r="B142" s="43">
        <v>10.6</v>
      </c>
      <c r="C142" s="43" t="s">
        <v>5</v>
      </c>
      <c r="D142" s="45"/>
      <c r="E142" s="45"/>
      <c r="F142" s="45">
        <f>B142*D142</f>
        <v>0</v>
      </c>
      <c r="G142" s="45">
        <f>B142*E142</f>
        <v>0</v>
      </c>
      <c r="H142" s="7"/>
    </row>
    <row r="143" spans="1:8" s="8" customFormat="1" ht="47.25">
      <c r="A143" s="16" t="s">
        <v>228</v>
      </c>
      <c r="B143" s="11"/>
      <c r="C143" s="13"/>
      <c r="D143" s="32"/>
      <c r="E143" s="32"/>
      <c r="F143" s="32"/>
      <c r="G143" s="32"/>
      <c r="H143" s="7"/>
    </row>
    <row r="144" spans="1:8" s="8" customFormat="1">
      <c r="A144" s="16"/>
      <c r="B144" s="11">
        <v>14.6</v>
      </c>
      <c r="C144" s="11" t="s">
        <v>5</v>
      </c>
      <c r="D144" s="32"/>
      <c r="E144" s="32"/>
      <c r="F144" s="32">
        <f>B144*D144</f>
        <v>0</v>
      </c>
      <c r="G144" s="32">
        <f>B144*E144</f>
        <v>0</v>
      </c>
      <c r="H144" s="7"/>
    </row>
    <row r="145" spans="1:8" s="8" customFormat="1" ht="31.5">
      <c r="A145" s="16" t="s">
        <v>227</v>
      </c>
      <c r="B145" s="11"/>
      <c r="C145" s="11"/>
      <c r="D145" s="32"/>
      <c r="E145" s="32"/>
      <c r="F145" s="32"/>
      <c r="G145" s="32"/>
      <c r="H145" s="7"/>
    </row>
    <row r="146" spans="1:8" s="8" customFormat="1">
      <c r="A146" s="16"/>
      <c r="B146" s="11">
        <v>1</v>
      </c>
      <c r="C146" s="11" t="s">
        <v>30</v>
      </c>
      <c r="D146" s="32"/>
      <c r="E146" s="32"/>
      <c r="F146" s="32">
        <f>B146*D146</f>
        <v>0</v>
      </c>
      <c r="G146" s="32">
        <f>B146*E146</f>
        <v>0</v>
      </c>
      <c r="H146" s="7"/>
    </row>
    <row r="147" spans="1:8" s="8" customFormat="1">
      <c r="A147" s="36" t="s">
        <v>66</v>
      </c>
      <c r="B147" s="11"/>
      <c r="C147" s="11"/>
      <c r="D147" s="32"/>
      <c r="E147" s="32"/>
      <c r="F147" s="32"/>
      <c r="G147" s="32"/>
      <c r="H147" s="7"/>
    </row>
    <row r="148" spans="1:8" s="8" customFormat="1">
      <c r="A148" s="16" t="s">
        <v>68</v>
      </c>
      <c r="B148" s="11"/>
      <c r="C148" s="11"/>
      <c r="D148" s="32"/>
      <c r="E148" s="32"/>
      <c r="F148" s="32"/>
      <c r="G148" s="32"/>
      <c r="H148" s="7"/>
    </row>
    <row r="149" spans="1:8" s="8" customFormat="1" ht="31.5">
      <c r="A149" s="16" t="s">
        <v>67</v>
      </c>
      <c r="B149" s="11"/>
      <c r="C149" s="11"/>
      <c r="D149" s="32"/>
      <c r="E149" s="32"/>
      <c r="F149" s="32"/>
      <c r="G149" s="32"/>
      <c r="H149" s="7"/>
    </row>
    <row r="150" spans="1:8" s="8" customFormat="1">
      <c r="A150" s="16"/>
      <c r="B150" s="11">
        <v>12.32</v>
      </c>
      <c r="C150" s="11" t="s">
        <v>6</v>
      </c>
      <c r="D150" s="32"/>
      <c r="E150" s="32"/>
      <c r="F150" s="32">
        <f>B150*D150</f>
        <v>0</v>
      </c>
      <c r="G150" s="32">
        <f>B150*E150</f>
        <v>0</v>
      </c>
      <c r="H150" s="7"/>
    </row>
    <row r="151" spans="1:8" s="8" customFormat="1" ht="31.5">
      <c r="A151" s="16" t="s">
        <v>71</v>
      </c>
      <c r="B151" s="11"/>
      <c r="C151" s="13"/>
      <c r="D151" s="32"/>
      <c r="E151" s="32"/>
      <c r="F151" s="32"/>
      <c r="G151" s="32"/>
      <c r="H151" s="7"/>
    </row>
    <row r="152" spans="1:8" s="8" customFormat="1">
      <c r="A152" s="16"/>
      <c r="B152" s="11">
        <v>151.75</v>
      </c>
      <c r="C152" s="11" t="s">
        <v>5</v>
      </c>
      <c r="D152" s="32"/>
      <c r="E152" s="32"/>
      <c r="F152" s="32">
        <f>B152*D152</f>
        <v>0</v>
      </c>
      <c r="G152" s="32">
        <f>B152*E152</f>
        <v>0</v>
      </c>
      <c r="H152" s="7"/>
    </row>
    <row r="153" spans="1:8" s="8" customFormat="1">
      <c r="A153" s="16" t="s">
        <v>69</v>
      </c>
      <c r="B153" s="11"/>
      <c r="C153" s="13"/>
      <c r="D153" s="32"/>
      <c r="E153" s="32"/>
      <c r="F153" s="32"/>
      <c r="G153" s="32"/>
      <c r="H153" s="7"/>
    </row>
    <row r="154" spans="1:8" s="8" customFormat="1">
      <c r="A154" s="16"/>
      <c r="B154" s="11">
        <v>71.47</v>
      </c>
      <c r="C154" s="11" t="s">
        <v>5</v>
      </c>
      <c r="D154" s="32"/>
      <c r="E154" s="32"/>
      <c r="F154" s="32">
        <f>B154*D154</f>
        <v>0</v>
      </c>
      <c r="G154" s="32">
        <f>B154*E154</f>
        <v>0</v>
      </c>
      <c r="H154" s="7"/>
    </row>
    <row r="155" spans="1:8" s="8" customFormat="1">
      <c r="A155" s="16" t="s">
        <v>70</v>
      </c>
      <c r="B155" s="11"/>
      <c r="C155" s="13"/>
      <c r="D155" s="32"/>
      <c r="E155" s="32"/>
      <c r="F155" s="32"/>
      <c r="G155" s="32"/>
      <c r="H155" s="7"/>
    </row>
    <row r="156" spans="1:8" s="8" customFormat="1">
      <c r="A156" s="16"/>
      <c r="B156" s="11">
        <v>2.9</v>
      </c>
      <c r="C156" s="11" t="s">
        <v>6</v>
      </c>
      <c r="D156" s="32"/>
      <c r="E156" s="32"/>
      <c r="F156" s="32">
        <f>B156*D156</f>
        <v>0</v>
      </c>
      <c r="G156" s="32">
        <f>B156*E156</f>
        <v>0</v>
      </c>
      <c r="H156" s="7"/>
    </row>
    <row r="157" spans="1:8" s="8" customFormat="1" ht="51" customHeight="1">
      <c r="A157" s="42" t="s">
        <v>204</v>
      </c>
      <c r="B157" s="43"/>
      <c r="C157" s="44"/>
      <c r="D157" s="45"/>
      <c r="E157" s="45"/>
      <c r="F157" s="45"/>
      <c r="G157" s="45"/>
      <c r="H157" s="7"/>
    </row>
    <row r="158" spans="1:8" s="8" customFormat="1" ht="16.5" customHeight="1">
      <c r="A158" s="42"/>
      <c r="B158" s="43">
        <v>1</v>
      </c>
      <c r="C158" s="43" t="s">
        <v>32</v>
      </c>
      <c r="D158" s="45"/>
      <c r="E158" s="45"/>
      <c r="F158" s="45">
        <f>B158*D158</f>
        <v>0</v>
      </c>
      <c r="G158" s="45">
        <f>B158*E158</f>
        <v>0</v>
      </c>
      <c r="H158" s="7"/>
    </row>
    <row r="159" spans="1:8" s="8" customFormat="1">
      <c r="A159" s="16" t="s">
        <v>77</v>
      </c>
      <c r="B159" s="11"/>
      <c r="C159" s="11"/>
      <c r="D159" s="32"/>
      <c r="E159" s="32"/>
      <c r="F159" s="32"/>
      <c r="G159" s="32"/>
      <c r="H159" s="7"/>
    </row>
    <row r="160" spans="1:8" s="8" customFormat="1">
      <c r="A160" s="16"/>
      <c r="B160" s="11">
        <v>29.31</v>
      </c>
      <c r="C160" s="11" t="s">
        <v>5</v>
      </c>
      <c r="D160" s="32"/>
      <c r="E160" s="32"/>
      <c r="F160" s="32">
        <f>B160*D160</f>
        <v>0</v>
      </c>
      <c r="G160" s="32">
        <f>B160*E160</f>
        <v>0</v>
      </c>
      <c r="H160" s="7"/>
    </row>
    <row r="161" spans="1:8" s="8" customFormat="1">
      <c r="A161" s="16" t="s">
        <v>85</v>
      </c>
      <c r="B161" s="11"/>
      <c r="C161" s="11"/>
      <c r="D161" s="32"/>
      <c r="E161" s="32"/>
      <c r="F161" s="32"/>
      <c r="G161" s="32"/>
      <c r="H161" s="7"/>
    </row>
    <row r="162" spans="1:8" s="8" customFormat="1">
      <c r="A162" s="16"/>
      <c r="B162" s="11">
        <v>210</v>
      </c>
      <c r="C162" s="11" t="s">
        <v>5</v>
      </c>
      <c r="D162" s="32"/>
      <c r="E162" s="32"/>
      <c r="F162" s="32">
        <f>B162*D162</f>
        <v>0</v>
      </c>
      <c r="G162" s="32">
        <f>B162*E162</f>
        <v>0</v>
      </c>
      <c r="H162" s="7"/>
    </row>
    <row r="163" spans="1:8" s="8" customFormat="1">
      <c r="A163" s="16" t="s">
        <v>73</v>
      </c>
      <c r="B163" s="11"/>
      <c r="C163" s="11"/>
      <c r="D163" s="32"/>
      <c r="E163" s="32"/>
      <c r="F163" s="32"/>
      <c r="G163" s="32"/>
      <c r="H163" s="7"/>
    </row>
    <row r="164" spans="1:8" s="8" customFormat="1" ht="47.25">
      <c r="A164" s="16" t="s">
        <v>72</v>
      </c>
      <c r="B164" s="11"/>
      <c r="C164" s="13"/>
      <c r="D164" s="32"/>
      <c r="E164" s="32"/>
      <c r="F164" s="32"/>
      <c r="G164" s="32"/>
      <c r="H164" s="7"/>
    </row>
    <row r="165" spans="1:8" s="8" customFormat="1">
      <c r="A165" s="16"/>
      <c r="B165" s="11">
        <v>52.45</v>
      </c>
      <c r="C165" s="11" t="s">
        <v>5</v>
      </c>
      <c r="D165" s="32"/>
      <c r="E165" s="32"/>
      <c r="F165" s="32">
        <f>B165*D165</f>
        <v>0</v>
      </c>
      <c r="G165" s="32">
        <f>B165*E165</f>
        <v>0</v>
      </c>
      <c r="H165" s="7"/>
    </row>
    <row r="166" spans="1:8" s="8" customFormat="1" ht="36" customHeight="1">
      <c r="A166" s="16" t="s">
        <v>95</v>
      </c>
      <c r="B166" s="11"/>
      <c r="C166" s="11"/>
      <c r="D166" s="32"/>
      <c r="E166" s="32"/>
      <c r="F166" s="32"/>
      <c r="G166" s="32"/>
      <c r="H166" s="7"/>
    </row>
    <row r="167" spans="1:8" s="8" customFormat="1">
      <c r="A167" s="16"/>
      <c r="B167" s="11">
        <v>5.39</v>
      </c>
      <c r="C167" s="11" t="s">
        <v>5</v>
      </c>
      <c r="D167" s="32"/>
      <c r="E167" s="32"/>
      <c r="F167" s="32">
        <f>B167*D167</f>
        <v>0</v>
      </c>
      <c r="G167" s="32">
        <f>B167*E167</f>
        <v>0</v>
      </c>
      <c r="H167" s="7"/>
    </row>
    <row r="168" spans="1:8" s="8" customFormat="1" ht="47.25">
      <c r="A168" s="16" t="s">
        <v>94</v>
      </c>
      <c r="B168" s="11"/>
      <c r="C168" s="11"/>
      <c r="D168" s="32"/>
      <c r="E168" s="32"/>
      <c r="F168" s="32"/>
      <c r="G168" s="32"/>
      <c r="H168" s="7"/>
    </row>
    <row r="169" spans="1:8" s="8" customFormat="1">
      <c r="A169" s="16"/>
      <c r="B169" s="11">
        <v>50</v>
      </c>
      <c r="C169" s="11" t="s">
        <v>5</v>
      </c>
      <c r="D169" s="32"/>
      <c r="E169" s="32"/>
      <c r="F169" s="32">
        <f>B169*D169</f>
        <v>0</v>
      </c>
      <c r="G169" s="32">
        <f>B169*E169</f>
        <v>0</v>
      </c>
      <c r="H169" s="7"/>
    </row>
    <row r="170" spans="1:8" s="8" customFormat="1" ht="78.75">
      <c r="A170" s="16" t="s">
        <v>78</v>
      </c>
      <c r="B170" s="11"/>
      <c r="C170" s="13"/>
      <c r="D170" s="32"/>
      <c r="E170" s="32"/>
      <c r="F170" s="32"/>
      <c r="G170" s="32"/>
      <c r="H170" s="7"/>
    </row>
    <row r="171" spans="1:8" s="8" customFormat="1">
      <c r="A171" s="16"/>
      <c r="B171" s="11">
        <v>53.5</v>
      </c>
      <c r="C171" s="11" t="s">
        <v>5</v>
      </c>
      <c r="D171" s="32"/>
      <c r="E171" s="32"/>
      <c r="F171" s="32">
        <f>B171*D171</f>
        <v>0</v>
      </c>
      <c r="G171" s="32">
        <f>B171*E171</f>
        <v>0</v>
      </c>
      <c r="H171" s="7"/>
    </row>
    <row r="172" spans="1:8" s="8" customFormat="1" ht="110.25">
      <c r="A172" s="16" t="s">
        <v>91</v>
      </c>
      <c r="B172" s="11"/>
      <c r="C172" s="13"/>
      <c r="D172" s="32"/>
      <c r="E172" s="32"/>
      <c r="F172" s="32"/>
      <c r="G172" s="32"/>
      <c r="H172" s="7"/>
    </row>
    <row r="173" spans="1:8" s="8" customFormat="1">
      <c r="A173" s="16"/>
      <c r="B173" s="11">
        <v>41.2</v>
      </c>
      <c r="C173" s="11" t="s">
        <v>5</v>
      </c>
      <c r="D173" s="32"/>
      <c r="E173" s="32"/>
      <c r="F173" s="32">
        <f>B173*D173</f>
        <v>0</v>
      </c>
      <c r="G173" s="32">
        <f>B173*E173</f>
        <v>0</v>
      </c>
      <c r="H173" s="7"/>
    </row>
    <row r="174" spans="1:8" s="8" customFormat="1" ht="31.5">
      <c r="A174" s="16" t="s">
        <v>75</v>
      </c>
      <c r="B174" s="11"/>
      <c r="C174" s="13"/>
      <c r="D174" s="32"/>
      <c r="E174" s="32"/>
      <c r="F174" s="32"/>
      <c r="G174" s="32"/>
      <c r="H174" s="7"/>
    </row>
    <row r="175" spans="1:8" s="8" customFormat="1">
      <c r="A175" s="16"/>
      <c r="B175" s="11">
        <v>1</v>
      </c>
      <c r="C175" s="11" t="s">
        <v>30</v>
      </c>
      <c r="D175" s="32"/>
      <c r="E175" s="32"/>
      <c r="F175" s="32">
        <f>B175*D175</f>
        <v>0</v>
      </c>
      <c r="G175" s="32">
        <f>B175*E175</f>
        <v>0</v>
      </c>
      <c r="H175" s="7"/>
    </row>
    <row r="176" spans="1:8" s="8" customFormat="1" ht="31.5">
      <c r="A176" s="16" t="s">
        <v>76</v>
      </c>
      <c r="B176" s="11"/>
      <c r="C176" s="13"/>
      <c r="D176" s="32"/>
      <c r="E176" s="32"/>
      <c r="F176" s="32"/>
      <c r="G176" s="32"/>
      <c r="H176" s="7"/>
    </row>
    <row r="177" spans="1:8" s="8" customFormat="1">
      <c r="A177" s="16"/>
      <c r="B177" s="11">
        <v>1</v>
      </c>
      <c r="C177" s="11" t="s">
        <v>30</v>
      </c>
      <c r="D177" s="32"/>
      <c r="E177" s="32"/>
      <c r="F177" s="32">
        <f>B177*D177</f>
        <v>0</v>
      </c>
      <c r="G177" s="32">
        <f>B177*E177</f>
        <v>0</v>
      </c>
      <c r="H177" s="7"/>
    </row>
    <row r="178" spans="1:8" s="8" customFormat="1" ht="94.5">
      <c r="A178" s="42" t="s">
        <v>92</v>
      </c>
      <c r="B178" s="43"/>
      <c r="C178" s="44"/>
      <c r="D178" s="45"/>
      <c r="E178" s="45"/>
      <c r="F178" s="45"/>
      <c r="G178" s="45"/>
      <c r="H178" s="7"/>
    </row>
    <row r="179" spans="1:8" s="8" customFormat="1">
      <c r="A179" s="42"/>
      <c r="B179" s="43">
        <v>71.599999999999994</v>
      </c>
      <c r="C179" s="43" t="s">
        <v>5</v>
      </c>
      <c r="D179" s="45"/>
      <c r="E179" s="45"/>
      <c r="F179" s="45">
        <f>B179*D179</f>
        <v>0</v>
      </c>
      <c r="G179" s="45">
        <f>B179*E179</f>
        <v>0</v>
      </c>
      <c r="H179" s="7"/>
    </row>
    <row r="180" spans="1:8" s="8" customFormat="1" ht="47.25">
      <c r="A180" s="16" t="s">
        <v>86</v>
      </c>
      <c r="B180" s="11"/>
      <c r="C180" s="11"/>
      <c r="D180" s="32"/>
      <c r="E180" s="32"/>
      <c r="F180" s="32"/>
      <c r="G180" s="32"/>
      <c r="H180" s="7"/>
    </row>
    <row r="181" spans="1:8" s="8" customFormat="1">
      <c r="A181" s="16"/>
      <c r="B181" s="11">
        <v>2.8</v>
      </c>
      <c r="C181" s="11" t="s">
        <v>5</v>
      </c>
      <c r="D181" s="32"/>
      <c r="E181" s="32"/>
      <c r="F181" s="32">
        <f>B181*D181</f>
        <v>0</v>
      </c>
      <c r="G181" s="32">
        <f>B181*E181</f>
        <v>0</v>
      </c>
      <c r="H181" s="7"/>
    </row>
    <row r="182" spans="1:8" s="8" customFormat="1" ht="47.25">
      <c r="A182" s="16" t="s">
        <v>74</v>
      </c>
      <c r="B182" s="11"/>
      <c r="C182" s="13"/>
      <c r="D182" s="32"/>
      <c r="E182" s="32"/>
      <c r="F182" s="32"/>
      <c r="G182" s="32"/>
      <c r="H182" s="7"/>
    </row>
    <row r="183" spans="1:8" s="8" customFormat="1">
      <c r="A183" s="16"/>
      <c r="B183" s="11">
        <v>21.3</v>
      </c>
      <c r="C183" s="11" t="s">
        <v>5</v>
      </c>
      <c r="D183" s="32"/>
      <c r="E183" s="32"/>
      <c r="F183" s="32">
        <f>B183*D183</f>
        <v>0</v>
      </c>
      <c r="G183" s="32">
        <f>B183*E183</f>
        <v>0</v>
      </c>
      <c r="H183" s="7"/>
    </row>
    <row r="184" spans="1:8" s="8" customFormat="1" ht="47.25">
      <c r="A184" s="16" t="s">
        <v>205</v>
      </c>
      <c r="B184" s="11"/>
      <c r="C184" s="13"/>
      <c r="D184" s="32"/>
      <c r="E184" s="32"/>
      <c r="F184" s="32"/>
      <c r="G184" s="32"/>
      <c r="H184" s="7"/>
    </row>
    <row r="185" spans="1:8" s="8" customFormat="1">
      <c r="A185" s="16"/>
      <c r="B185" s="11">
        <v>43.3</v>
      </c>
      <c r="C185" s="11" t="s">
        <v>5</v>
      </c>
      <c r="D185" s="32"/>
      <c r="E185" s="32"/>
      <c r="F185" s="32">
        <f>B185*D185</f>
        <v>0</v>
      </c>
      <c r="G185" s="32">
        <f>B185*E185</f>
        <v>0</v>
      </c>
      <c r="H185" s="7"/>
    </row>
    <row r="186" spans="1:8" s="8" customFormat="1" ht="47.25">
      <c r="A186" s="16" t="s">
        <v>206</v>
      </c>
      <c r="B186" s="11"/>
      <c r="C186" s="13"/>
      <c r="D186" s="32"/>
      <c r="E186" s="32"/>
      <c r="F186" s="32"/>
      <c r="G186" s="32"/>
      <c r="H186" s="7"/>
    </row>
    <row r="187" spans="1:8" s="8" customFormat="1">
      <c r="A187" s="16"/>
      <c r="B187" s="11">
        <v>28.3</v>
      </c>
      <c r="C187" s="11" t="s">
        <v>5</v>
      </c>
      <c r="D187" s="32"/>
      <c r="E187" s="32"/>
      <c r="F187" s="32">
        <f>B187*D187</f>
        <v>0</v>
      </c>
      <c r="G187" s="32">
        <f>B187*E187</f>
        <v>0</v>
      </c>
      <c r="H187" s="7"/>
    </row>
    <row r="188" spans="1:8" s="8" customFormat="1">
      <c r="A188" s="42" t="s">
        <v>238</v>
      </c>
      <c r="B188" s="43"/>
      <c r="C188" s="43"/>
      <c r="D188" s="44"/>
      <c r="E188" s="44"/>
      <c r="F188" s="44"/>
      <c r="G188" s="44"/>
      <c r="H188" s="7"/>
    </row>
    <row r="189" spans="1:8" s="8" customFormat="1">
      <c r="A189" s="42"/>
      <c r="B189" s="43">
        <v>31.51</v>
      </c>
      <c r="C189" s="43" t="s">
        <v>15</v>
      </c>
      <c r="D189" s="44"/>
      <c r="E189" s="44"/>
      <c r="F189" s="32">
        <f>B189*D189</f>
        <v>0</v>
      </c>
      <c r="G189" s="32">
        <f>B189*E189</f>
        <v>0</v>
      </c>
      <c r="H189" s="7"/>
    </row>
    <row r="190" spans="1:8" s="8" customFormat="1" ht="31.5">
      <c r="A190" s="42" t="s">
        <v>28</v>
      </c>
      <c r="B190" s="43"/>
      <c r="C190" s="44"/>
      <c r="D190" s="45"/>
      <c r="E190" s="45"/>
      <c r="F190" s="45"/>
      <c r="G190" s="45"/>
      <c r="H190" s="7"/>
    </row>
    <row r="191" spans="1:8" s="8" customFormat="1">
      <c r="A191" s="42"/>
      <c r="B191" s="43">
        <v>200</v>
      </c>
      <c r="C191" s="43" t="s">
        <v>5</v>
      </c>
      <c r="D191" s="45"/>
      <c r="E191" s="45"/>
      <c r="F191" s="45">
        <f>B191*D191</f>
        <v>0</v>
      </c>
      <c r="G191" s="45">
        <f>B191*E191</f>
        <v>0</v>
      </c>
      <c r="H191" s="7"/>
    </row>
    <row r="192" spans="1:8" s="8" customFormat="1" ht="31.5">
      <c r="A192" s="16" t="s">
        <v>79</v>
      </c>
      <c r="B192" s="11"/>
      <c r="C192" s="11"/>
      <c r="D192" s="32"/>
      <c r="E192" s="32"/>
      <c r="F192" s="32"/>
      <c r="G192" s="32"/>
      <c r="H192" s="7"/>
    </row>
    <row r="193" spans="1:8" s="8" customFormat="1">
      <c r="A193" s="16"/>
      <c r="B193" s="11">
        <v>174.9</v>
      </c>
      <c r="C193" s="11" t="s">
        <v>5</v>
      </c>
      <c r="D193" s="32"/>
      <c r="E193" s="32"/>
      <c r="F193" s="32">
        <f>B193*D193</f>
        <v>0</v>
      </c>
      <c r="G193" s="32">
        <f>B193*E193</f>
        <v>0</v>
      </c>
      <c r="H193" s="7"/>
    </row>
    <row r="194" spans="1:8" s="8" customFormat="1">
      <c r="A194" s="16" t="s">
        <v>81</v>
      </c>
      <c r="B194" s="11"/>
      <c r="C194" s="11"/>
      <c r="D194" s="32"/>
      <c r="E194" s="32"/>
      <c r="F194" s="32"/>
      <c r="G194" s="32"/>
      <c r="H194" s="7"/>
    </row>
    <row r="195" spans="1:8" s="8" customFormat="1" ht="47.25">
      <c r="A195" s="16" t="s">
        <v>82</v>
      </c>
      <c r="B195" s="11"/>
      <c r="C195" s="11"/>
      <c r="D195" s="32"/>
      <c r="E195" s="32"/>
      <c r="F195" s="32"/>
      <c r="G195" s="32"/>
      <c r="H195" s="7"/>
    </row>
    <row r="196" spans="1:8" s="8" customFormat="1" ht="47.25">
      <c r="A196" s="16" t="s">
        <v>83</v>
      </c>
      <c r="B196" s="11"/>
      <c r="C196" s="11"/>
      <c r="D196" s="32"/>
      <c r="E196" s="32"/>
      <c r="F196" s="32"/>
      <c r="G196" s="32"/>
      <c r="H196" s="7"/>
    </row>
    <row r="197" spans="1:8" s="8" customFormat="1" ht="47.25">
      <c r="A197" s="16" t="s">
        <v>84</v>
      </c>
      <c r="B197" s="11"/>
      <c r="C197" s="11"/>
      <c r="D197" s="32"/>
      <c r="E197" s="32"/>
      <c r="F197" s="32"/>
      <c r="G197" s="32"/>
      <c r="H197" s="7"/>
    </row>
    <row r="198" spans="1:8" s="8" customFormat="1">
      <c r="A198" s="16"/>
      <c r="B198" s="11">
        <v>122.12</v>
      </c>
      <c r="C198" s="11" t="s">
        <v>5</v>
      </c>
      <c r="D198" s="32"/>
      <c r="E198" s="32"/>
      <c r="F198" s="32">
        <f>B198*D198</f>
        <v>0</v>
      </c>
      <c r="G198" s="32">
        <f>B198*E198</f>
        <v>0</v>
      </c>
      <c r="H198" s="7"/>
    </row>
    <row r="199" spans="1:8" s="8" customFormat="1" ht="31.5">
      <c r="A199" s="16" t="s">
        <v>87</v>
      </c>
      <c r="B199" s="11"/>
      <c r="C199" s="11"/>
      <c r="D199" s="32"/>
      <c r="E199" s="32"/>
      <c r="F199" s="32"/>
      <c r="G199" s="32"/>
      <c r="H199" s="7"/>
    </row>
    <row r="200" spans="1:8" s="8" customFormat="1">
      <c r="A200" s="16"/>
      <c r="B200" s="11">
        <v>98</v>
      </c>
      <c r="C200" s="11" t="s">
        <v>5</v>
      </c>
      <c r="D200" s="32"/>
      <c r="E200" s="32"/>
      <c r="F200" s="32">
        <f>B200*D200</f>
        <v>0</v>
      </c>
      <c r="G200" s="32">
        <f>B200*E200</f>
        <v>0</v>
      </c>
      <c r="H200" s="7"/>
    </row>
    <row r="201" spans="1:8" s="8" customFormat="1" ht="47.25">
      <c r="A201" s="16" t="s">
        <v>88</v>
      </c>
      <c r="B201" s="11"/>
      <c r="C201" s="11"/>
      <c r="D201" s="32"/>
      <c r="E201" s="32"/>
      <c r="F201" s="32"/>
      <c r="G201" s="32"/>
      <c r="H201" s="7"/>
    </row>
    <row r="202" spans="1:8" s="8" customFormat="1">
      <c r="A202" s="16"/>
      <c r="B202" s="11">
        <v>6.4</v>
      </c>
      <c r="C202" s="11" t="s">
        <v>5</v>
      </c>
      <c r="D202" s="32"/>
      <c r="E202" s="32"/>
      <c r="F202" s="32">
        <f>B202*D202</f>
        <v>0</v>
      </c>
      <c r="G202" s="32">
        <f>B202*E202</f>
        <v>0</v>
      </c>
      <c r="H202" s="7"/>
    </row>
    <row r="203" spans="1:8" s="8" customFormat="1" ht="47.25">
      <c r="A203" s="42" t="s">
        <v>96</v>
      </c>
      <c r="B203" s="43"/>
      <c r="C203" s="44"/>
      <c r="D203" s="45"/>
      <c r="E203" s="45"/>
      <c r="F203" s="45"/>
      <c r="G203" s="45"/>
      <c r="H203" s="7"/>
    </row>
    <row r="204" spans="1:8" s="8" customFormat="1">
      <c r="A204" s="42"/>
      <c r="B204" s="43">
        <v>11.12</v>
      </c>
      <c r="C204" s="43" t="s">
        <v>89</v>
      </c>
      <c r="D204" s="45"/>
      <c r="E204" s="45"/>
      <c r="F204" s="45">
        <f>B204*D204</f>
        <v>0</v>
      </c>
      <c r="G204" s="45">
        <f>B204*E204</f>
        <v>0</v>
      </c>
      <c r="H204" s="7"/>
    </row>
    <row r="205" spans="1:8" s="8" customFormat="1" ht="47.25">
      <c r="A205" s="16" t="s">
        <v>90</v>
      </c>
      <c r="B205" s="11"/>
      <c r="C205" s="11"/>
      <c r="D205" s="32"/>
      <c r="E205" s="32"/>
      <c r="F205" s="32"/>
      <c r="G205" s="32"/>
      <c r="H205" s="7"/>
    </row>
    <row r="206" spans="1:8" s="8" customFormat="1">
      <c r="A206" s="16"/>
      <c r="B206" s="11">
        <v>1</v>
      </c>
      <c r="C206" s="11" t="s">
        <v>30</v>
      </c>
      <c r="D206" s="32"/>
      <c r="E206" s="32"/>
      <c r="F206" s="32">
        <f>B206*D206</f>
        <v>0</v>
      </c>
      <c r="G206" s="32">
        <f>B206*E206</f>
        <v>0</v>
      </c>
      <c r="H206" s="7"/>
    </row>
    <row r="207" spans="1:8" s="8" customFormat="1" ht="31.5">
      <c r="A207" s="16" t="s">
        <v>129</v>
      </c>
      <c r="B207" s="11"/>
      <c r="C207" s="11"/>
      <c r="D207" s="32"/>
      <c r="E207" s="32"/>
      <c r="F207" s="32"/>
      <c r="G207" s="32"/>
      <c r="H207" s="7"/>
    </row>
    <row r="208" spans="1:8" s="8" customFormat="1">
      <c r="A208" s="16"/>
      <c r="B208" s="11">
        <v>1</v>
      </c>
      <c r="C208" s="11" t="s">
        <v>30</v>
      </c>
      <c r="D208" s="32"/>
      <c r="E208" s="32"/>
      <c r="F208" s="32">
        <f>B208*D208</f>
        <v>0</v>
      </c>
      <c r="G208" s="32">
        <f>B208*E208</f>
        <v>0</v>
      </c>
      <c r="H208" s="7"/>
    </row>
    <row r="209" spans="1:8" s="8" customFormat="1">
      <c r="A209" s="46" t="s">
        <v>180</v>
      </c>
      <c r="B209" s="43"/>
      <c r="C209" s="43"/>
      <c r="D209" s="45"/>
      <c r="E209" s="45"/>
      <c r="F209" s="45"/>
      <c r="G209" s="45"/>
      <c r="H209" s="7"/>
    </row>
    <row r="210" spans="1:8" s="8" customFormat="1">
      <c r="A210" s="42" t="s">
        <v>181</v>
      </c>
      <c r="B210" s="43"/>
      <c r="C210" s="43"/>
      <c r="D210" s="45"/>
      <c r="E210" s="45"/>
      <c r="F210" s="45"/>
      <c r="G210" s="45"/>
      <c r="H210" s="7"/>
    </row>
    <row r="211" spans="1:8" s="8" customFormat="1">
      <c r="A211" s="42"/>
      <c r="B211" s="43">
        <v>210</v>
      </c>
      <c r="C211" s="43" t="s">
        <v>5</v>
      </c>
      <c r="D211" s="45"/>
      <c r="E211" s="45"/>
      <c r="F211" s="45">
        <f>B211*D211</f>
        <v>0</v>
      </c>
      <c r="G211" s="45">
        <f>B211*E211</f>
        <v>0</v>
      </c>
      <c r="H211" s="7"/>
    </row>
    <row r="212" spans="1:8" s="8" customFormat="1">
      <c r="A212" s="36" t="s">
        <v>190</v>
      </c>
      <c r="B212" s="11"/>
      <c r="C212" s="11"/>
      <c r="D212" s="32"/>
      <c r="E212" s="32"/>
      <c r="F212" s="32"/>
      <c r="G212" s="32"/>
      <c r="H212" s="7"/>
    </row>
    <row r="213" spans="1:8" s="8" customFormat="1">
      <c r="A213" s="16" t="s">
        <v>189</v>
      </c>
      <c r="B213" s="13"/>
      <c r="C213" s="47"/>
      <c r="D213" s="32"/>
      <c r="E213" s="32"/>
      <c r="F213" s="32"/>
      <c r="G213" s="32"/>
      <c r="H213" s="7"/>
    </row>
    <row r="214" spans="1:8" s="8" customFormat="1">
      <c r="A214" s="16"/>
      <c r="B214" s="13">
        <v>1</v>
      </c>
      <c r="C214" s="47" t="s">
        <v>30</v>
      </c>
      <c r="D214" s="32"/>
      <c r="E214" s="32"/>
      <c r="F214" s="45">
        <f>B214*D214</f>
        <v>0</v>
      </c>
      <c r="G214" s="45">
        <f>B214*E214</f>
        <v>0</v>
      </c>
      <c r="H214" s="7"/>
    </row>
    <row r="215" spans="1:8" s="8" customFormat="1">
      <c r="A215" s="38" t="s">
        <v>65</v>
      </c>
      <c r="B215" s="39"/>
      <c r="C215" s="39"/>
      <c r="D215" s="40"/>
      <c r="E215" s="40"/>
      <c r="F215" s="40">
        <f>SUM(F10:F214)</f>
        <v>0</v>
      </c>
      <c r="G215" s="41">
        <f>SUM(G10:G214)</f>
        <v>0</v>
      </c>
      <c r="H215" s="7"/>
    </row>
  </sheetData>
  <pageMargins left="0.7" right="0.7" top="0.75" bottom="0.75" header="0.3" footer="0.3"/>
  <pageSetup paperSize="9" scale="55"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view="pageBreakPreview" zoomScale="60" zoomScaleNormal="100" workbookViewId="0">
      <selection activeCell="E2" sqref="E2:F21"/>
    </sheetView>
  </sheetViews>
  <sheetFormatPr defaultRowHeight="15.75"/>
  <cols>
    <col min="1" max="1" width="4.28515625" style="16" customWidth="1"/>
    <col min="2" max="2" width="36.7109375" style="57" customWidth="1"/>
    <col min="3" max="3" width="6.7109375" style="59" customWidth="1"/>
    <col min="4" max="4" width="6.7109375" style="57" customWidth="1"/>
    <col min="5" max="8" width="15.7109375" style="59" customWidth="1"/>
    <col min="9" max="9" width="15.7109375" style="57" customWidth="1"/>
    <col min="10" max="16384" width="9.140625" style="57"/>
  </cols>
  <sheetData>
    <row r="1" spans="1:8" s="58" customFormat="1" ht="31.5">
      <c r="A1" s="34" t="s">
        <v>265</v>
      </c>
      <c r="B1" s="55" t="s">
        <v>266</v>
      </c>
      <c r="C1" s="56" t="s">
        <v>267</v>
      </c>
      <c r="D1" s="55" t="s">
        <v>268</v>
      </c>
      <c r="E1" s="56" t="s">
        <v>269</v>
      </c>
      <c r="F1" s="56" t="s">
        <v>270</v>
      </c>
      <c r="G1" s="56" t="s">
        <v>271</v>
      </c>
      <c r="H1" s="56" t="s">
        <v>272</v>
      </c>
    </row>
    <row r="2" spans="1:8" ht="157.5">
      <c r="A2" s="16">
        <v>1</v>
      </c>
      <c r="B2" s="65" t="s">
        <v>1015</v>
      </c>
      <c r="C2" s="59">
        <v>16</v>
      </c>
      <c r="D2" s="57" t="s">
        <v>15</v>
      </c>
      <c r="G2" s="59">
        <f>ROUND(C2*E2, 0)</f>
        <v>0</v>
      </c>
      <c r="H2" s="59">
        <f>ROUND(C2*F2, 0)</f>
        <v>0</v>
      </c>
    </row>
    <row r="3" spans="1:8" ht="47.25">
      <c r="B3" s="65" t="s">
        <v>1018</v>
      </c>
    </row>
    <row r="5" spans="1:8" ht="157.5">
      <c r="A5" s="16">
        <v>2</v>
      </c>
      <c r="B5" s="65" t="s">
        <v>1015</v>
      </c>
      <c r="C5" s="59">
        <v>3</v>
      </c>
      <c r="D5" s="57" t="s">
        <v>15</v>
      </c>
      <c r="G5" s="59">
        <f>ROUND(C5*E5, 0)</f>
        <v>0</v>
      </c>
      <c r="H5" s="59">
        <f>ROUND(C5*F5, 0)</f>
        <v>0</v>
      </c>
    </row>
    <row r="6" spans="1:8" ht="47.25">
      <c r="B6" s="65" t="s">
        <v>1017</v>
      </c>
    </row>
    <row r="8" spans="1:8" ht="157.5">
      <c r="A8" s="16">
        <v>3</v>
      </c>
      <c r="B8" s="65" t="s">
        <v>1015</v>
      </c>
      <c r="C8" s="59">
        <v>25</v>
      </c>
      <c r="D8" s="57" t="s">
        <v>15</v>
      </c>
      <c r="G8" s="59">
        <f>ROUND(C8*E8, 0)</f>
        <v>0</v>
      </c>
      <c r="H8" s="59">
        <f>ROUND(C8*F8, 0)</f>
        <v>0</v>
      </c>
    </row>
    <row r="9" spans="1:8" ht="47.25">
      <c r="B9" s="65" t="s">
        <v>1016</v>
      </c>
    </row>
    <row r="11" spans="1:8" ht="157.5">
      <c r="A11" s="16">
        <v>4</v>
      </c>
      <c r="B11" s="65" t="s">
        <v>1015</v>
      </c>
      <c r="C11" s="59">
        <v>10</v>
      </c>
      <c r="D11" s="57" t="s">
        <v>15</v>
      </c>
      <c r="G11" s="59">
        <f>ROUND(C11*E11, 0)</f>
        <v>0</v>
      </c>
      <c r="H11" s="59">
        <f>ROUND(C11*F11, 0)</f>
        <v>0</v>
      </c>
    </row>
    <row r="12" spans="1:8" ht="47.25">
      <c r="B12" s="65" t="s">
        <v>1014</v>
      </c>
    </row>
    <row r="14" spans="1:8" ht="157.5">
      <c r="A14" s="16">
        <v>5</v>
      </c>
      <c r="B14" s="65" t="s">
        <v>1011</v>
      </c>
      <c r="C14" s="59">
        <v>50</v>
      </c>
      <c r="D14" s="57" t="s">
        <v>15</v>
      </c>
      <c r="G14" s="59">
        <f>ROUND(C14*E14, 0)</f>
        <v>0</v>
      </c>
      <c r="H14" s="59">
        <f>ROUND(C14*F14, 0)</f>
        <v>0</v>
      </c>
    </row>
    <row r="15" spans="1:8" ht="63">
      <c r="B15" s="65" t="s">
        <v>1013</v>
      </c>
    </row>
    <row r="17" spans="1:8" ht="157.5">
      <c r="A17" s="16">
        <v>6</v>
      </c>
      <c r="B17" s="65" t="s">
        <v>1011</v>
      </c>
      <c r="C17" s="59">
        <v>42</v>
      </c>
      <c r="D17" s="57" t="s">
        <v>15</v>
      </c>
      <c r="G17" s="59">
        <f>ROUND(C17*E17, 0)</f>
        <v>0</v>
      </c>
      <c r="H17" s="59">
        <f>ROUND(C17*F17, 0)</f>
        <v>0</v>
      </c>
    </row>
    <row r="18" spans="1:8" ht="63">
      <c r="B18" s="65" t="s">
        <v>1012</v>
      </c>
    </row>
    <row r="20" spans="1:8" ht="157.5">
      <c r="A20" s="16">
        <v>7</v>
      </c>
      <c r="B20" s="65" t="s">
        <v>1011</v>
      </c>
      <c r="C20" s="59">
        <v>35</v>
      </c>
      <c r="D20" s="57" t="s">
        <v>15</v>
      </c>
      <c r="G20" s="59">
        <f>ROUND(C20*E20, 0)</f>
        <v>0</v>
      </c>
      <c r="H20" s="59">
        <f>ROUND(C20*F20, 0)</f>
        <v>0</v>
      </c>
    </row>
    <row r="21" spans="1:8" ht="63">
      <c r="B21" s="65" t="s">
        <v>1010</v>
      </c>
    </row>
    <row r="23" spans="1:8" s="60" customFormat="1">
      <c r="A23" s="34"/>
      <c r="B23" s="55" t="s">
        <v>275</v>
      </c>
      <c r="C23" s="56"/>
      <c r="D23" s="55"/>
      <c r="E23" s="56"/>
      <c r="F23" s="56"/>
      <c r="G23" s="56">
        <f>ROUND(SUM(G2:G22),0)</f>
        <v>0</v>
      </c>
      <c r="H23" s="56">
        <f>ROUND(SUM(H2:H22),0)</f>
        <v>0</v>
      </c>
    </row>
  </sheetData>
  <pageMargins left="0.2361111111111111" right="0.2361111111111111" top="0.69444444444444442" bottom="0.69444444444444442" header="0.41666666666666669" footer="0.41666666666666669"/>
  <pageSetup paperSize="9" scale="78" orientation="portrait" useFirstPageNumber="1" r:id="rId1"/>
  <headerFooter>
    <oddHeader>&amp;L&amp;"Times New Roman CE,bold"&amp;10 Általános épületgépészeti szigetelés</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view="pageBreakPreview" zoomScale="60" zoomScaleNormal="100" workbookViewId="0">
      <selection activeCell="E2" sqref="E2:F55"/>
    </sheetView>
  </sheetViews>
  <sheetFormatPr defaultRowHeight="15.75"/>
  <cols>
    <col min="1" max="1" width="4.28515625" style="16" customWidth="1"/>
    <col min="2" max="2" width="36.7109375" style="57" customWidth="1"/>
    <col min="3" max="3" width="6.7109375" style="59" customWidth="1"/>
    <col min="4" max="4" width="6.7109375" style="57" customWidth="1"/>
    <col min="5" max="8" width="15.7109375" style="59" customWidth="1"/>
    <col min="9" max="9" width="15.7109375" style="57" customWidth="1"/>
    <col min="10" max="16384" width="9.140625" style="57"/>
  </cols>
  <sheetData>
    <row r="1" spans="1:8" s="58" customFormat="1" ht="31.5">
      <c r="A1" s="34" t="s">
        <v>265</v>
      </c>
      <c r="B1" s="55" t="s">
        <v>266</v>
      </c>
      <c r="C1" s="56" t="s">
        <v>267</v>
      </c>
      <c r="D1" s="55" t="s">
        <v>268</v>
      </c>
      <c r="E1" s="56" t="s">
        <v>269</v>
      </c>
      <c r="F1" s="56" t="s">
        <v>270</v>
      </c>
      <c r="G1" s="56" t="s">
        <v>271</v>
      </c>
      <c r="H1" s="56" t="s">
        <v>272</v>
      </c>
    </row>
    <row r="2" spans="1:8" ht="157.5">
      <c r="A2" s="16">
        <v>1</v>
      </c>
      <c r="B2" s="65" t="s">
        <v>1042</v>
      </c>
      <c r="C2" s="59">
        <v>510</v>
      </c>
      <c r="D2" s="57" t="s">
        <v>15</v>
      </c>
      <c r="G2" s="59">
        <f>ROUND(C2*E2, 0)</f>
        <v>0</v>
      </c>
      <c r="H2" s="59">
        <f>ROUND(C2*F2, 0)</f>
        <v>0</v>
      </c>
    </row>
    <row r="3" spans="1:8" ht="110.25">
      <c r="B3" s="65" t="s">
        <v>1046</v>
      </c>
    </row>
    <row r="5" spans="1:8" ht="157.5">
      <c r="A5" s="16">
        <v>2</v>
      </c>
      <c r="B5" s="65" t="s">
        <v>1042</v>
      </c>
      <c r="C5" s="59">
        <v>135</v>
      </c>
      <c r="D5" s="57" t="s">
        <v>15</v>
      </c>
      <c r="G5" s="59">
        <f>ROUND(C5*E5, 0)</f>
        <v>0</v>
      </c>
      <c r="H5" s="59">
        <f>ROUND(C5*F5, 0)</f>
        <v>0</v>
      </c>
    </row>
    <row r="6" spans="1:8" ht="110.25">
      <c r="B6" s="65" t="s">
        <v>1045</v>
      </c>
    </row>
    <row r="8" spans="1:8" ht="157.5">
      <c r="A8" s="16">
        <v>3</v>
      </c>
      <c r="B8" s="65" t="s">
        <v>1042</v>
      </c>
      <c r="C8" s="59">
        <v>60</v>
      </c>
      <c r="D8" s="57" t="s">
        <v>15</v>
      </c>
      <c r="G8" s="59">
        <f>ROUND(C8*E8, 0)</f>
        <v>0</v>
      </c>
      <c r="H8" s="59">
        <f>ROUND(C8*F8, 0)</f>
        <v>0</v>
      </c>
    </row>
    <row r="9" spans="1:8" ht="94.5">
      <c r="B9" s="65" t="s">
        <v>1044</v>
      </c>
    </row>
    <row r="11" spans="1:8" ht="157.5">
      <c r="A11" s="16">
        <v>4</v>
      </c>
      <c r="B11" s="65" t="s">
        <v>1042</v>
      </c>
      <c r="C11" s="59">
        <v>16</v>
      </c>
      <c r="D11" s="57" t="s">
        <v>15</v>
      </c>
      <c r="G11" s="59">
        <f>ROUND(C11*E11, 0)</f>
        <v>0</v>
      </c>
      <c r="H11" s="59">
        <f>ROUND(C11*F11, 0)</f>
        <v>0</v>
      </c>
    </row>
    <row r="12" spans="1:8" ht="78.75">
      <c r="B12" s="65" t="s">
        <v>1043</v>
      </c>
    </row>
    <row r="14" spans="1:8" ht="157.5">
      <c r="A14" s="16">
        <v>5</v>
      </c>
      <c r="B14" s="65" t="s">
        <v>1042</v>
      </c>
      <c r="C14" s="59">
        <v>3</v>
      </c>
      <c r="D14" s="57" t="s">
        <v>15</v>
      </c>
      <c r="G14" s="59">
        <f>ROUND(C14*E14, 0)</f>
        <v>0</v>
      </c>
      <c r="H14" s="59">
        <f>ROUND(C14*F14, 0)</f>
        <v>0</v>
      </c>
    </row>
    <row r="15" spans="1:8" ht="78.75">
      <c r="B15" s="65" t="s">
        <v>1041</v>
      </c>
    </row>
    <row r="17" spans="1:8" ht="126">
      <c r="A17" s="16">
        <v>6</v>
      </c>
      <c r="B17" s="65" t="s">
        <v>1040</v>
      </c>
      <c r="C17" s="59">
        <v>25</v>
      </c>
      <c r="D17" s="57" t="s">
        <v>15</v>
      </c>
      <c r="G17" s="59">
        <f>ROUND(C17*E17, 0)</f>
        <v>0</v>
      </c>
      <c r="H17" s="59">
        <f>ROUND(C17*F17, 0)</f>
        <v>0</v>
      </c>
    </row>
    <row r="19" spans="1:8" ht="110.25">
      <c r="A19" s="16">
        <v>7</v>
      </c>
      <c r="B19" s="65" t="s">
        <v>1039</v>
      </c>
      <c r="C19" s="59">
        <v>10</v>
      </c>
      <c r="D19" s="57" t="s">
        <v>15</v>
      </c>
      <c r="G19" s="59">
        <f>ROUND(C19*E19, 0)</f>
        <v>0</v>
      </c>
      <c r="H19" s="59">
        <f>ROUND(C19*F19, 0)</f>
        <v>0</v>
      </c>
    </row>
    <row r="21" spans="1:8" ht="157.5">
      <c r="A21" s="16">
        <v>8</v>
      </c>
      <c r="B21" s="65" t="s">
        <v>1038</v>
      </c>
      <c r="C21" s="59">
        <v>45</v>
      </c>
      <c r="D21" s="57" t="s">
        <v>15</v>
      </c>
      <c r="G21" s="59">
        <f>ROUND(C21*E21, 0)</f>
        <v>0</v>
      </c>
      <c r="H21" s="59">
        <f>ROUND(C21*F21, 0)</f>
        <v>0</v>
      </c>
    </row>
    <row r="22" spans="1:8" ht="31.5">
      <c r="B22" s="65" t="s">
        <v>1037</v>
      </c>
    </row>
    <row r="24" spans="1:8" ht="157.5">
      <c r="A24" s="16">
        <v>9</v>
      </c>
      <c r="B24" s="65" t="s">
        <v>1036</v>
      </c>
      <c r="C24" s="59">
        <v>72</v>
      </c>
      <c r="D24" s="57" t="s">
        <v>15</v>
      </c>
      <c r="G24" s="59">
        <f>ROUND(C24*E24, 0)</f>
        <v>0</v>
      </c>
      <c r="H24" s="59">
        <f>ROUND(C24*F24, 0)</f>
        <v>0</v>
      </c>
    </row>
    <row r="25" spans="1:8" ht="31.5">
      <c r="B25" s="65" t="s">
        <v>1035</v>
      </c>
    </row>
    <row r="27" spans="1:8" ht="157.5">
      <c r="A27" s="16">
        <v>10</v>
      </c>
      <c r="B27" s="65" t="s">
        <v>1034</v>
      </c>
      <c r="C27" s="59">
        <v>105</v>
      </c>
      <c r="D27" s="57" t="s">
        <v>15</v>
      </c>
      <c r="G27" s="59">
        <f>ROUND(C27*E27, 0)</f>
        <v>0</v>
      </c>
      <c r="H27" s="59">
        <f>ROUND(C27*F27, 0)</f>
        <v>0</v>
      </c>
    </row>
    <row r="28" spans="1:8" ht="31.5">
      <c r="B28" s="65" t="s">
        <v>1033</v>
      </c>
    </row>
    <row r="30" spans="1:8" ht="157.5">
      <c r="A30" s="16">
        <v>11</v>
      </c>
      <c r="B30" s="65" t="s">
        <v>1032</v>
      </c>
      <c r="C30" s="59">
        <v>15</v>
      </c>
      <c r="D30" s="57" t="s">
        <v>15</v>
      </c>
      <c r="G30" s="59">
        <f>ROUND(C30*E30, 0)</f>
        <v>0</v>
      </c>
      <c r="H30" s="59">
        <f>ROUND(C30*F30, 0)</f>
        <v>0</v>
      </c>
    </row>
    <row r="31" spans="1:8" ht="31.5">
      <c r="B31" s="65" t="s">
        <v>1031</v>
      </c>
    </row>
    <row r="33" spans="1:8" ht="157.5">
      <c r="A33" s="16">
        <v>12</v>
      </c>
      <c r="B33" s="65" t="s">
        <v>1029</v>
      </c>
      <c r="C33" s="59">
        <v>80</v>
      </c>
      <c r="D33" s="57" t="s">
        <v>15</v>
      </c>
      <c r="G33" s="59">
        <f>ROUND(C33*E33, 0)</f>
        <v>0</v>
      </c>
      <c r="H33" s="59">
        <f>ROUND(C33*F33, 0)</f>
        <v>0</v>
      </c>
    </row>
    <row r="34" spans="1:8" ht="47.25">
      <c r="B34" s="65" t="s">
        <v>1030</v>
      </c>
    </row>
    <row r="36" spans="1:8" ht="157.5">
      <c r="A36" s="16">
        <v>13</v>
      </c>
      <c r="B36" s="65" t="s">
        <v>1029</v>
      </c>
      <c r="C36" s="59">
        <v>140</v>
      </c>
      <c r="D36" s="57" t="s">
        <v>15</v>
      </c>
      <c r="G36" s="59">
        <f>ROUND(C36*E36, 0)</f>
        <v>0</v>
      </c>
      <c r="H36" s="59">
        <f>ROUND(C36*F36, 0)</f>
        <v>0</v>
      </c>
    </row>
    <row r="37" spans="1:8" ht="47.25">
      <c r="B37" s="65" t="s">
        <v>1028</v>
      </c>
    </row>
    <row r="39" spans="1:8" ht="157.5">
      <c r="A39" s="16">
        <v>14</v>
      </c>
      <c r="B39" s="65" t="s">
        <v>1026</v>
      </c>
      <c r="C39" s="59">
        <v>42</v>
      </c>
      <c r="D39" s="57" t="s">
        <v>15</v>
      </c>
      <c r="G39" s="59">
        <f>ROUND(C39*E39, 0)</f>
        <v>0</v>
      </c>
      <c r="H39" s="59">
        <f>ROUND(C39*F39, 0)</f>
        <v>0</v>
      </c>
    </row>
    <row r="40" spans="1:8" ht="47.25">
      <c r="B40" s="65" t="s">
        <v>1027</v>
      </c>
    </row>
    <row r="42" spans="1:8" ht="157.5">
      <c r="A42" s="16">
        <v>15</v>
      </c>
      <c r="B42" s="65" t="s">
        <v>1026</v>
      </c>
      <c r="C42" s="59">
        <v>28</v>
      </c>
      <c r="D42" s="57" t="s">
        <v>15</v>
      </c>
      <c r="G42" s="59">
        <f>ROUND(C42*E42, 0)</f>
        <v>0</v>
      </c>
      <c r="H42" s="59">
        <f>ROUND(C42*F42, 0)</f>
        <v>0</v>
      </c>
    </row>
    <row r="43" spans="1:8" ht="47.25">
      <c r="B43" s="65" t="s">
        <v>1025</v>
      </c>
    </row>
    <row r="45" spans="1:8" ht="157.5">
      <c r="A45" s="16">
        <v>16</v>
      </c>
      <c r="B45" s="65" t="s">
        <v>1023</v>
      </c>
      <c r="C45" s="59">
        <v>50</v>
      </c>
      <c r="D45" s="57" t="s">
        <v>15</v>
      </c>
      <c r="G45" s="59">
        <f>ROUND(C45*E45, 0)</f>
        <v>0</v>
      </c>
      <c r="H45" s="59">
        <f>ROUND(C45*F45, 0)</f>
        <v>0</v>
      </c>
    </row>
    <row r="46" spans="1:8" ht="47.25">
      <c r="B46" s="65" t="s">
        <v>1024</v>
      </c>
    </row>
    <row r="48" spans="1:8" ht="157.5">
      <c r="A48" s="16">
        <v>17</v>
      </c>
      <c r="B48" s="65" t="s">
        <v>1023</v>
      </c>
      <c r="C48" s="59">
        <v>30</v>
      </c>
      <c r="D48" s="57" t="s">
        <v>15</v>
      </c>
      <c r="G48" s="59">
        <f>ROUND(C48*E48, 0)</f>
        <v>0</v>
      </c>
      <c r="H48" s="59">
        <f>ROUND(C48*F48, 0)</f>
        <v>0</v>
      </c>
    </row>
    <row r="49" spans="1:8" ht="47.25">
      <c r="B49" s="65" t="s">
        <v>1022</v>
      </c>
    </row>
    <row r="51" spans="1:8" ht="157.5">
      <c r="A51" s="16">
        <v>18</v>
      </c>
      <c r="B51" s="65" t="s">
        <v>1020</v>
      </c>
      <c r="C51" s="59">
        <v>45</v>
      </c>
      <c r="D51" s="57" t="s">
        <v>15</v>
      </c>
      <c r="G51" s="59">
        <f>ROUND(C51*E51, 0)</f>
        <v>0</v>
      </c>
      <c r="H51" s="59">
        <f>ROUND(C51*F51, 0)</f>
        <v>0</v>
      </c>
    </row>
    <row r="52" spans="1:8" ht="47.25">
      <c r="B52" s="65" t="s">
        <v>1021</v>
      </c>
    </row>
    <row r="54" spans="1:8" ht="157.5">
      <c r="A54" s="16">
        <v>19</v>
      </c>
      <c r="B54" s="65" t="s">
        <v>1020</v>
      </c>
      <c r="C54" s="59">
        <v>20</v>
      </c>
      <c r="D54" s="57" t="s">
        <v>15</v>
      </c>
      <c r="G54" s="59">
        <f>ROUND(C54*E54, 0)</f>
        <v>0</v>
      </c>
      <c r="H54" s="59">
        <f>ROUND(C54*F54, 0)</f>
        <v>0</v>
      </c>
    </row>
    <row r="55" spans="1:8" ht="47.25">
      <c r="B55" s="65" t="s">
        <v>1019</v>
      </c>
    </row>
    <row r="57" spans="1:8" s="60" customFormat="1">
      <c r="A57" s="34"/>
      <c r="B57" s="55" t="s">
        <v>275</v>
      </c>
      <c r="C57" s="56"/>
      <c r="D57" s="55"/>
      <c r="E57" s="56"/>
      <c r="F57" s="56"/>
      <c r="G57" s="56">
        <f>ROUND(SUM(G2:G56),0)</f>
        <v>0</v>
      </c>
      <c r="H57" s="56">
        <f>ROUND(SUM(H2:H56),0)</f>
        <v>0</v>
      </c>
    </row>
  </sheetData>
  <pageMargins left="0.2361111111111111" right="0.2361111111111111" top="0.69444444444444442" bottom="0.69444444444444442" header="0.41666666666666669" footer="0.41666666666666669"/>
  <pageSetup paperSize="9" scale="78" orientation="portrait" useFirstPageNumber="1" r:id="rId1"/>
  <headerFooter>
    <oddHeader>&amp;L&amp;"Times New Roman CE,bold"&amp;10 Épületgépészeti csővezeték szerelése</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1"/>
  <sheetViews>
    <sheetView view="pageBreakPreview" zoomScale="60" zoomScaleNormal="100" workbookViewId="0">
      <selection activeCell="E2" sqref="E2:F148"/>
    </sheetView>
  </sheetViews>
  <sheetFormatPr defaultRowHeight="15.75"/>
  <cols>
    <col min="1" max="1" width="4.28515625" style="16" customWidth="1"/>
    <col min="2" max="2" width="36.7109375" style="57" customWidth="1"/>
    <col min="3" max="3" width="6.7109375" style="59" customWidth="1"/>
    <col min="4" max="4" width="6.7109375" style="57" customWidth="1"/>
    <col min="5" max="8" width="15.7109375" style="59" customWidth="1"/>
    <col min="9" max="9" width="15.7109375" style="57" customWidth="1"/>
    <col min="10" max="16384" width="9.140625" style="57"/>
  </cols>
  <sheetData>
    <row r="1" spans="1:8" s="58" customFormat="1" ht="31.5">
      <c r="A1" s="34" t="s">
        <v>265</v>
      </c>
      <c r="B1" s="55" t="s">
        <v>266</v>
      </c>
      <c r="C1" s="56" t="s">
        <v>267</v>
      </c>
      <c r="D1" s="55" t="s">
        <v>268</v>
      </c>
      <c r="E1" s="56" t="s">
        <v>269</v>
      </c>
      <c r="F1" s="56" t="s">
        <v>270</v>
      </c>
      <c r="G1" s="56" t="s">
        <v>271</v>
      </c>
      <c r="H1" s="56" t="s">
        <v>272</v>
      </c>
    </row>
    <row r="2" spans="1:8" ht="157.5">
      <c r="A2" s="16">
        <v>1</v>
      </c>
      <c r="B2" s="65" t="s">
        <v>1129</v>
      </c>
      <c r="C2" s="59">
        <v>8</v>
      </c>
      <c r="D2" s="57" t="s">
        <v>32</v>
      </c>
      <c r="G2" s="59">
        <f>ROUND(C2*E2, 0)</f>
        <v>0</v>
      </c>
      <c r="H2" s="59">
        <f>ROUND(C2*F2, 0)</f>
        <v>0</v>
      </c>
    </row>
    <row r="4" spans="1:8" ht="157.5">
      <c r="A4" s="16">
        <v>2</v>
      </c>
      <c r="B4" s="65" t="s">
        <v>1128</v>
      </c>
      <c r="C4" s="59">
        <v>2</v>
      </c>
      <c r="D4" s="57" t="s">
        <v>32</v>
      </c>
      <c r="G4" s="59">
        <f>ROUND(C4*E4, 0)</f>
        <v>0</v>
      </c>
      <c r="H4" s="59">
        <f>ROUND(C4*F4, 0)</f>
        <v>0</v>
      </c>
    </row>
    <row r="5" spans="1:8" ht="126">
      <c r="B5" s="65" t="s">
        <v>1127</v>
      </c>
    </row>
    <row r="7" spans="1:8" ht="141.75">
      <c r="A7" s="16">
        <v>3</v>
      </c>
      <c r="B7" s="65" t="s">
        <v>1126</v>
      </c>
      <c r="C7" s="59">
        <v>8</v>
      </c>
      <c r="D7" s="57" t="s">
        <v>32</v>
      </c>
      <c r="G7" s="59">
        <f>ROUND(C7*E7, 0)</f>
        <v>0</v>
      </c>
      <c r="H7" s="59">
        <f>ROUND(C7*F7, 0)</f>
        <v>0</v>
      </c>
    </row>
    <row r="8" spans="1:8" ht="31.5">
      <c r="B8" s="65" t="s">
        <v>1125</v>
      </c>
    </row>
    <row r="10" spans="1:8" ht="157.5">
      <c r="A10" s="16">
        <v>4</v>
      </c>
      <c r="B10" s="65" t="s">
        <v>1124</v>
      </c>
      <c r="C10" s="59">
        <v>20</v>
      </c>
      <c r="D10" s="57" t="s">
        <v>32</v>
      </c>
      <c r="G10" s="59">
        <f>ROUND(C10*E10, 0)</f>
        <v>0</v>
      </c>
      <c r="H10" s="59">
        <f>ROUND(C10*F10, 0)</f>
        <v>0</v>
      </c>
    </row>
    <row r="11" spans="1:8" ht="126">
      <c r="B11" s="65" t="s">
        <v>1123</v>
      </c>
    </row>
    <row r="13" spans="1:8" ht="141.75">
      <c r="A13" s="16">
        <v>5</v>
      </c>
      <c r="B13" s="65" t="s">
        <v>1122</v>
      </c>
      <c r="C13" s="59">
        <v>9</v>
      </c>
      <c r="D13" s="57" t="s">
        <v>32</v>
      </c>
      <c r="G13" s="59">
        <f>ROUND(C13*E13, 0)</f>
        <v>0</v>
      </c>
      <c r="H13" s="59">
        <f>ROUND(C13*F13, 0)</f>
        <v>0</v>
      </c>
    </row>
    <row r="14" spans="1:8" ht="31.5">
      <c r="B14" s="65" t="s">
        <v>1121</v>
      </c>
    </row>
    <row r="16" spans="1:8" ht="157.5">
      <c r="A16" s="16">
        <v>6</v>
      </c>
      <c r="B16" s="65" t="s">
        <v>1120</v>
      </c>
      <c r="C16" s="59">
        <v>6</v>
      </c>
      <c r="D16" s="57" t="s">
        <v>32</v>
      </c>
      <c r="G16" s="59">
        <f>ROUND(C16*E16, 0)</f>
        <v>0</v>
      </c>
      <c r="H16" s="59">
        <f>ROUND(C16*F16, 0)</f>
        <v>0</v>
      </c>
    </row>
    <row r="17" spans="1:8" ht="126">
      <c r="B17" s="65" t="s">
        <v>1119</v>
      </c>
    </row>
    <row r="19" spans="1:8" ht="157.5">
      <c r="A19" s="16">
        <v>7</v>
      </c>
      <c r="B19" s="65" t="s">
        <v>1118</v>
      </c>
      <c r="C19" s="59">
        <v>1</v>
      </c>
      <c r="D19" s="57" t="s">
        <v>32</v>
      </c>
      <c r="G19" s="59">
        <f>ROUND(C19*E19, 0)</f>
        <v>0</v>
      </c>
      <c r="H19" s="59">
        <f>ROUND(C19*F19, 0)</f>
        <v>0</v>
      </c>
    </row>
    <row r="20" spans="1:8" ht="110.25">
      <c r="B20" s="65" t="s">
        <v>1117</v>
      </c>
    </row>
    <row r="22" spans="1:8" ht="141.75">
      <c r="A22" s="16">
        <v>8</v>
      </c>
      <c r="B22" s="65" t="s">
        <v>1116</v>
      </c>
      <c r="C22" s="59">
        <v>1</v>
      </c>
      <c r="D22" s="57" t="s">
        <v>32</v>
      </c>
      <c r="G22" s="59">
        <f>ROUND(C22*E22, 0)</f>
        <v>0</v>
      </c>
      <c r="H22" s="59">
        <f>ROUND(C22*F22, 0)</f>
        <v>0</v>
      </c>
    </row>
    <row r="23" spans="1:8" ht="31.5">
      <c r="B23" s="65" t="s">
        <v>1115</v>
      </c>
    </row>
    <row r="25" spans="1:8" ht="141.75">
      <c r="A25" s="16">
        <v>9</v>
      </c>
      <c r="B25" s="65" t="s">
        <v>1114</v>
      </c>
      <c r="C25" s="59">
        <v>7</v>
      </c>
      <c r="D25" s="57" t="s">
        <v>32</v>
      </c>
      <c r="G25" s="59">
        <f>ROUND(C25*E25, 0)</f>
        <v>0</v>
      </c>
      <c r="H25" s="59">
        <f>ROUND(C25*F25, 0)</f>
        <v>0</v>
      </c>
    </row>
    <row r="26" spans="1:8" ht="47.25">
      <c r="B26" s="65" t="s">
        <v>1113</v>
      </c>
    </row>
    <row r="28" spans="1:8" ht="141.75">
      <c r="A28" s="16">
        <v>10</v>
      </c>
      <c r="B28" s="65" t="s">
        <v>1112</v>
      </c>
      <c r="C28" s="59">
        <v>2</v>
      </c>
      <c r="D28" s="57" t="s">
        <v>32</v>
      </c>
      <c r="G28" s="59">
        <f>ROUND(C28*E28, 0)</f>
        <v>0</v>
      </c>
      <c r="H28" s="59">
        <f>ROUND(C28*F28, 0)</f>
        <v>0</v>
      </c>
    </row>
    <row r="29" spans="1:8" ht="94.5">
      <c r="B29" s="65" t="s">
        <v>1111</v>
      </c>
    </row>
    <row r="31" spans="1:8" ht="141.75">
      <c r="A31" s="16">
        <v>11</v>
      </c>
      <c r="B31" s="65" t="s">
        <v>1110</v>
      </c>
      <c r="C31" s="59">
        <v>5</v>
      </c>
      <c r="D31" s="57" t="s">
        <v>32</v>
      </c>
      <c r="G31" s="59">
        <f>ROUND(C31*E31, 0)</f>
        <v>0</v>
      </c>
      <c r="H31" s="59">
        <f>ROUND(C31*F31, 0)</f>
        <v>0</v>
      </c>
    </row>
    <row r="32" spans="1:8" ht="94.5">
      <c r="B32" s="65" t="s">
        <v>1109</v>
      </c>
    </row>
    <row r="34" spans="1:8" ht="141.75">
      <c r="A34" s="16">
        <v>12</v>
      </c>
      <c r="B34" s="65" t="s">
        <v>1108</v>
      </c>
      <c r="C34" s="59">
        <v>1</v>
      </c>
      <c r="D34" s="57" t="s">
        <v>32</v>
      </c>
      <c r="G34" s="59">
        <f>ROUND(C34*E34, 0)</f>
        <v>0</v>
      </c>
      <c r="H34" s="59">
        <f>ROUND(C34*F34, 0)</f>
        <v>0</v>
      </c>
    </row>
    <row r="35" spans="1:8" ht="94.5">
      <c r="B35" s="65" t="s">
        <v>1107</v>
      </c>
    </row>
    <row r="37" spans="1:8" ht="141.75">
      <c r="A37" s="16">
        <v>13</v>
      </c>
      <c r="B37" s="65" t="s">
        <v>1106</v>
      </c>
      <c r="C37" s="59">
        <v>1</v>
      </c>
      <c r="D37" s="57" t="s">
        <v>32</v>
      </c>
      <c r="G37" s="59">
        <f>ROUND(C37*E37, 0)</f>
        <v>0</v>
      </c>
      <c r="H37" s="59">
        <f>ROUND(C37*F37, 0)</f>
        <v>0</v>
      </c>
    </row>
    <row r="38" spans="1:8" ht="78.75">
      <c r="B38" s="65" t="s">
        <v>1105</v>
      </c>
    </row>
    <row r="40" spans="1:8" ht="126">
      <c r="A40" s="16">
        <v>14</v>
      </c>
      <c r="B40" s="65" t="s">
        <v>1104</v>
      </c>
      <c r="C40" s="59">
        <v>1</v>
      </c>
      <c r="D40" s="57" t="s">
        <v>32</v>
      </c>
      <c r="G40" s="59">
        <f>ROUND(C40*E40, 0)</f>
        <v>0</v>
      </c>
      <c r="H40" s="59">
        <f>ROUND(C40*F40, 0)</f>
        <v>0</v>
      </c>
    </row>
    <row r="42" spans="1:8" ht="141.75">
      <c r="A42" s="16">
        <v>15</v>
      </c>
      <c r="B42" s="65" t="s">
        <v>1103</v>
      </c>
      <c r="C42" s="59">
        <v>4</v>
      </c>
      <c r="D42" s="57" t="s">
        <v>32</v>
      </c>
      <c r="G42" s="59">
        <f>ROUND(C42*E42, 0)</f>
        <v>0</v>
      </c>
      <c r="H42" s="59">
        <f>ROUND(C42*F42, 0)</f>
        <v>0</v>
      </c>
    </row>
    <row r="44" spans="1:8" ht="126">
      <c r="A44" s="16">
        <v>16</v>
      </c>
      <c r="B44" s="65" t="s">
        <v>1102</v>
      </c>
      <c r="C44" s="59">
        <v>1</v>
      </c>
      <c r="D44" s="57" t="s">
        <v>32</v>
      </c>
      <c r="G44" s="59">
        <f>ROUND(C44*E44, 0)</f>
        <v>0</v>
      </c>
      <c r="H44" s="59">
        <f>ROUND(C44*F44, 0)</f>
        <v>0</v>
      </c>
    </row>
    <row r="46" spans="1:8" ht="126">
      <c r="A46" s="16">
        <v>17</v>
      </c>
      <c r="B46" s="65" t="s">
        <v>1101</v>
      </c>
      <c r="C46" s="59">
        <v>1</v>
      </c>
      <c r="D46" s="57" t="s">
        <v>32</v>
      </c>
      <c r="G46" s="59">
        <f>ROUND(C46*E46, 0)</f>
        <v>0</v>
      </c>
      <c r="H46" s="59">
        <f>ROUND(C46*F46, 0)</f>
        <v>0</v>
      </c>
    </row>
    <row r="48" spans="1:8" ht="126">
      <c r="A48" s="16">
        <v>18</v>
      </c>
      <c r="B48" s="65" t="s">
        <v>1100</v>
      </c>
      <c r="C48" s="59">
        <v>2</v>
      </c>
      <c r="D48" s="57" t="s">
        <v>32</v>
      </c>
      <c r="G48" s="59">
        <f>ROUND(C48*E48, 0)</f>
        <v>0</v>
      </c>
      <c r="H48" s="59">
        <f>ROUND(C48*F48, 0)</f>
        <v>0</v>
      </c>
    </row>
    <row r="50" spans="1:8" ht="141.75">
      <c r="A50" s="16">
        <v>19</v>
      </c>
      <c r="B50" s="65" t="s">
        <v>1099</v>
      </c>
      <c r="C50" s="59">
        <v>24</v>
      </c>
      <c r="D50" s="57" t="s">
        <v>32</v>
      </c>
      <c r="G50" s="59">
        <f>ROUND(C50*E50, 0)</f>
        <v>0</v>
      </c>
      <c r="H50" s="59">
        <f>ROUND(C50*F50, 0)</f>
        <v>0</v>
      </c>
    </row>
    <row r="52" spans="1:8" ht="157.5">
      <c r="A52" s="16">
        <v>20</v>
      </c>
      <c r="B52" s="65" t="s">
        <v>1098</v>
      </c>
      <c r="C52" s="59">
        <v>3</v>
      </c>
      <c r="D52" s="57" t="s">
        <v>32</v>
      </c>
      <c r="G52" s="59">
        <f>ROUND(C52*E52, 0)</f>
        <v>0</v>
      </c>
      <c r="H52" s="59">
        <f>ROUND(C52*F52, 0)</f>
        <v>0</v>
      </c>
    </row>
    <row r="54" spans="1:8" ht="141.75">
      <c r="A54" s="16">
        <v>21</v>
      </c>
      <c r="B54" s="65" t="s">
        <v>1097</v>
      </c>
      <c r="C54" s="59">
        <v>1</v>
      </c>
      <c r="D54" s="57" t="s">
        <v>32</v>
      </c>
      <c r="G54" s="59">
        <f>ROUND(C54*E54, 0)</f>
        <v>0</v>
      </c>
      <c r="H54" s="59">
        <f>ROUND(C54*F54, 0)</f>
        <v>0</v>
      </c>
    </row>
    <row r="56" spans="1:8" ht="126">
      <c r="A56" s="16">
        <v>22</v>
      </c>
      <c r="B56" s="65" t="s">
        <v>1096</v>
      </c>
      <c r="C56" s="59">
        <v>5</v>
      </c>
      <c r="D56" s="57" t="s">
        <v>32</v>
      </c>
      <c r="G56" s="59">
        <f>ROUND(C56*E56, 0)</f>
        <v>0</v>
      </c>
      <c r="H56" s="59">
        <f>ROUND(C56*F56, 0)</f>
        <v>0</v>
      </c>
    </row>
    <row r="58" spans="1:8" ht="141.75">
      <c r="A58" s="16">
        <v>23</v>
      </c>
      <c r="B58" s="65" t="s">
        <v>1095</v>
      </c>
      <c r="C58" s="59">
        <v>3</v>
      </c>
      <c r="D58" s="57" t="s">
        <v>32</v>
      </c>
      <c r="G58" s="59">
        <f>ROUND(C58*E58, 0)</f>
        <v>0</v>
      </c>
      <c r="H58" s="59">
        <f>ROUND(C58*F58, 0)</f>
        <v>0</v>
      </c>
    </row>
    <row r="60" spans="1:8" ht="78.75">
      <c r="A60" s="16">
        <v>24</v>
      </c>
      <c r="B60" s="65" t="s">
        <v>1094</v>
      </c>
      <c r="C60" s="59">
        <v>29</v>
      </c>
      <c r="D60" s="57" t="s">
        <v>32</v>
      </c>
      <c r="G60" s="59">
        <f>ROUND(C60*E60, 0)</f>
        <v>0</v>
      </c>
      <c r="H60" s="59">
        <f>ROUND(C60*F60, 0)</f>
        <v>0</v>
      </c>
    </row>
    <row r="62" spans="1:8" ht="157.5">
      <c r="A62" s="16">
        <v>25</v>
      </c>
      <c r="B62" s="65" t="s">
        <v>1093</v>
      </c>
      <c r="C62" s="59">
        <v>3</v>
      </c>
      <c r="D62" s="57" t="s">
        <v>32</v>
      </c>
      <c r="G62" s="59">
        <f>ROUND(C62*E62, 0)</f>
        <v>0</v>
      </c>
      <c r="H62" s="59">
        <f>ROUND(C62*F62, 0)</f>
        <v>0</v>
      </c>
    </row>
    <row r="64" spans="1:8" ht="126">
      <c r="A64" s="16">
        <v>26</v>
      </c>
      <c r="B64" s="65" t="s">
        <v>1092</v>
      </c>
      <c r="C64" s="59">
        <v>35</v>
      </c>
      <c r="D64" s="57" t="s">
        <v>32</v>
      </c>
      <c r="G64" s="59">
        <f>ROUND(C64*E64, 0)</f>
        <v>0</v>
      </c>
      <c r="H64" s="59">
        <f>ROUND(C64*F64, 0)</f>
        <v>0</v>
      </c>
    </row>
    <row r="66" spans="1:8" ht="63">
      <c r="A66" s="16">
        <v>27</v>
      </c>
      <c r="B66" s="65" t="s">
        <v>1091</v>
      </c>
      <c r="C66" s="59">
        <v>38</v>
      </c>
      <c r="D66" s="57" t="s">
        <v>32</v>
      </c>
      <c r="G66" s="59">
        <f>ROUND(C66*E66, 0)</f>
        <v>0</v>
      </c>
      <c r="H66" s="59">
        <f>ROUND(C66*F66, 0)</f>
        <v>0</v>
      </c>
    </row>
    <row r="68" spans="1:8" ht="157.5">
      <c r="A68" s="16">
        <v>28</v>
      </c>
      <c r="B68" s="65" t="s">
        <v>1090</v>
      </c>
      <c r="C68" s="59">
        <v>38</v>
      </c>
      <c r="D68" s="57" t="s">
        <v>32</v>
      </c>
      <c r="G68" s="59">
        <f>ROUND(C68*E68, 0)</f>
        <v>0</v>
      </c>
      <c r="H68" s="59">
        <f>ROUND(C68*F68, 0)</f>
        <v>0</v>
      </c>
    </row>
    <row r="70" spans="1:8" ht="110.25">
      <c r="A70" s="16">
        <v>29</v>
      </c>
      <c r="B70" s="65" t="s">
        <v>1089</v>
      </c>
      <c r="C70" s="59">
        <v>4</v>
      </c>
      <c r="D70" s="57" t="s">
        <v>32</v>
      </c>
      <c r="G70" s="59">
        <f>ROUND(C70*E70, 0)</f>
        <v>0</v>
      </c>
      <c r="H70" s="59">
        <f>ROUND(C70*F70, 0)</f>
        <v>0</v>
      </c>
    </row>
    <row r="72" spans="1:8" ht="110.25">
      <c r="A72" s="16">
        <v>30</v>
      </c>
      <c r="B72" s="65" t="s">
        <v>1088</v>
      </c>
      <c r="C72" s="59">
        <v>4</v>
      </c>
      <c r="D72" s="57" t="s">
        <v>32</v>
      </c>
      <c r="G72" s="59">
        <f>ROUND(C72*E72, 0)</f>
        <v>0</v>
      </c>
      <c r="H72" s="59">
        <f>ROUND(C72*F72, 0)</f>
        <v>0</v>
      </c>
    </row>
    <row r="74" spans="1:8" ht="94.5">
      <c r="A74" s="16">
        <v>31</v>
      </c>
      <c r="B74" s="65" t="s">
        <v>1087</v>
      </c>
      <c r="C74" s="59">
        <v>4</v>
      </c>
      <c r="D74" s="57" t="s">
        <v>32</v>
      </c>
      <c r="G74" s="59">
        <f>ROUND(C74*E74, 0)</f>
        <v>0</v>
      </c>
      <c r="H74" s="59">
        <f>ROUND(C74*F74, 0)</f>
        <v>0</v>
      </c>
    </row>
    <row r="76" spans="1:8" ht="94.5">
      <c r="A76" s="16">
        <v>32</v>
      </c>
      <c r="B76" s="65" t="s">
        <v>1086</v>
      </c>
      <c r="C76" s="59">
        <v>72</v>
      </c>
      <c r="D76" s="57" t="s">
        <v>32</v>
      </c>
      <c r="G76" s="59">
        <f>ROUND(C76*E76, 0)</f>
        <v>0</v>
      </c>
      <c r="H76" s="59">
        <f>ROUND(C76*F76, 0)</f>
        <v>0</v>
      </c>
    </row>
    <row r="78" spans="1:8" ht="78.75">
      <c r="A78" s="16">
        <v>33</v>
      </c>
      <c r="B78" s="65" t="s">
        <v>1085</v>
      </c>
      <c r="C78" s="59">
        <v>4</v>
      </c>
      <c r="D78" s="57" t="s">
        <v>32</v>
      </c>
      <c r="G78" s="59">
        <f>ROUND(C78*E78, 0)</f>
        <v>0</v>
      </c>
      <c r="H78" s="59">
        <f>ROUND(C78*F78, 0)</f>
        <v>0</v>
      </c>
    </row>
    <row r="80" spans="1:8" ht="126">
      <c r="A80" s="16">
        <v>34</v>
      </c>
      <c r="B80" s="65" t="s">
        <v>1084</v>
      </c>
      <c r="C80" s="59">
        <v>19</v>
      </c>
      <c r="D80" s="57" t="s">
        <v>32</v>
      </c>
      <c r="G80" s="59">
        <f>ROUND(C80*E80, 0)</f>
        <v>0</v>
      </c>
      <c r="H80" s="59">
        <f>ROUND(C80*F80, 0)</f>
        <v>0</v>
      </c>
    </row>
    <row r="82" spans="1:8" ht="110.25">
      <c r="A82" s="16">
        <v>35</v>
      </c>
      <c r="B82" s="65" t="s">
        <v>1083</v>
      </c>
      <c r="C82" s="59">
        <v>17</v>
      </c>
      <c r="D82" s="57" t="s">
        <v>32</v>
      </c>
      <c r="G82" s="59">
        <f>ROUND(C82*E82, 0)</f>
        <v>0</v>
      </c>
      <c r="H82" s="59">
        <f>ROUND(C82*F82, 0)</f>
        <v>0</v>
      </c>
    </row>
    <row r="84" spans="1:8" ht="157.5">
      <c r="A84" s="16">
        <v>36</v>
      </c>
      <c r="B84" s="65" t="s">
        <v>1082</v>
      </c>
      <c r="C84" s="59">
        <v>25</v>
      </c>
      <c r="D84" s="57" t="s">
        <v>32</v>
      </c>
      <c r="G84" s="59">
        <f>ROUND(C84*E84, 0)</f>
        <v>0</v>
      </c>
      <c r="H84" s="59">
        <f>ROUND(C84*F84, 0)</f>
        <v>0</v>
      </c>
    </row>
    <row r="85" spans="1:8">
      <c r="B85" s="65" t="s">
        <v>1081</v>
      </c>
    </row>
    <row r="87" spans="1:8" ht="141.75">
      <c r="A87" s="16">
        <v>37</v>
      </c>
      <c r="B87" s="65" t="s">
        <v>1080</v>
      </c>
      <c r="C87" s="59">
        <v>3</v>
      </c>
      <c r="D87" s="57" t="s">
        <v>32</v>
      </c>
      <c r="G87" s="59">
        <f>ROUND(C87*E87, 0)</f>
        <v>0</v>
      </c>
      <c r="H87" s="59">
        <f>ROUND(C87*F87, 0)</f>
        <v>0</v>
      </c>
    </row>
    <row r="88" spans="1:8" ht="110.25">
      <c r="B88" s="65" t="s">
        <v>1079</v>
      </c>
    </row>
    <row r="90" spans="1:8" ht="126">
      <c r="A90" s="16">
        <v>38</v>
      </c>
      <c r="B90" s="65" t="s">
        <v>1078</v>
      </c>
      <c r="C90" s="59">
        <v>4</v>
      </c>
      <c r="D90" s="57" t="s">
        <v>32</v>
      </c>
      <c r="G90" s="59">
        <f>ROUND(C90*E90, 0)</f>
        <v>0</v>
      </c>
      <c r="H90" s="59">
        <f>ROUND(C90*F90, 0)</f>
        <v>0</v>
      </c>
    </row>
    <row r="92" spans="1:8" ht="126">
      <c r="A92" s="16">
        <v>39</v>
      </c>
      <c r="B92" s="65" t="s">
        <v>1077</v>
      </c>
      <c r="C92" s="59">
        <v>3</v>
      </c>
      <c r="D92" s="57" t="s">
        <v>32</v>
      </c>
      <c r="G92" s="59">
        <f>ROUND(C92*E92, 0)</f>
        <v>0</v>
      </c>
      <c r="H92" s="59">
        <f>ROUND(C92*F92, 0)</f>
        <v>0</v>
      </c>
    </row>
    <row r="94" spans="1:8" ht="110.25">
      <c r="A94" s="16">
        <v>40</v>
      </c>
      <c r="B94" s="65" t="s">
        <v>1076</v>
      </c>
      <c r="C94" s="59">
        <v>14</v>
      </c>
      <c r="D94" s="57" t="s">
        <v>32</v>
      </c>
      <c r="G94" s="59">
        <f>ROUND(C94*E94, 0)</f>
        <v>0</v>
      </c>
      <c r="H94" s="59">
        <f>ROUND(C94*F94, 0)</f>
        <v>0</v>
      </c>
    </row>
    <row r="96" spans="1:8">
      <c r="A96" s="16">
        <v>41</v>
      </c>
      <c r="B96" s="65" t="s">
        <v>1075</v>
      </c>
      <c r="C96" s="59">
        <v>9</v>
      </c>
      <c r="D96" s="57" t="s">
        <v>32</v>
      </c>
      <c r="G96" s="59">
        <f>ROUND(C96*E96, 0)</f>
        <v>0</v>
      </c>
      <c r="H96" s="59">
        <f>ROUND(C96*F96, 0)</f>
        <v>0</v>
      </c>
    </row>
    <row r="98" spans="1:8" ht="157.5">
      <c r="A98" s="16">
        <v>42</v>
      </c>
      <c r="B98" s="65" t="s">
        <v>1074</v>
      </c>
      <c r="C98" s="59">
        <v>30</v>
      </c>
      <c r="D98" s="57" t="s">
        <v>32</v>
      </c>
      <c r="G98" s="59">
        <f>ROUND(C98*E98, 0)</f>
        <v>0</v>
      </c>
      <c r="H98" s="59">
        <f>ROUND(C98*F98, 0)</f>
        <v>0</v>
      </c>
    </row>
    <row r="99" spans="1:8" ht="63">
      <c r="B99" s="65" t="s">
        <v>1073</v>
      </c>
    </row>
    <row r="101" spans="1:8" ht="141.75">
      <c r="A101" s="16">
        <v>43</v>
      </c>
      <c r="B101" s="65" t="s">
        <v>1072</v>
      </c>
      <c r="C101" s="59">
        <v>16</v>
      </c>
      <c r="D101" s="57" t="s">
        <v>32</v>
      </c>
      <c r="G101" s="59">
        <f>ROUND(C101*E101, 0)</f>
        <v>0</v>
      </c>
      <c r="H101" s="59">
        <f>ROUND(C101*F101, 0)</f>
        <v>0</v>
      </c>
    </row>
    <row r="102" spans="1:8" ht="110.25">
      <c r="B102" s="65" t="s">
        <v>1071</v>
      </c>
    </row>
    <row r="104" spans="1:8" ht="94.5">
      <c r="A104" s="16">
        <v>44</v>
      </c>
      <c r="B104" s="65" t="s">
        <v>1070</v>
      </c>
      <c r="C104" s="59">
        <v>7</v>
      </c>
      <c r="D104" s="57" t="s">
        <v>32</v>
      </c>
      <c r="G104" s="59">
        <f>ROUND(C104*E104, 0)</f>
        <v>0</v>
      </c>
      <c r="H104" s="59">
        <f>ROUND(C104*F104, 0)</f>
        <v>0</v>
      </c>
    </row>
    <row r="106" spans="1:8" ht="94.5">
      <c r="A106" s="16">
        <v>45</v>
      </c>
      <c r="B106" s="65" t="s">
        <v>1069</v>
      </c>
      <c r="C106" s="59">
        <v>4</v>
      </c>
      <c r="D106" s="57" t="s">
        <v>32</v>
      </c>
      <c r="G106" s="59">
        <f>ROUND(C106*E106, 0)</f>
        <v>0</v>
      </c>
      <c r="H106" s="59">
        <f>ROUND(C106*F106, 0)</f>
        <v>0</v>
      </c>
    </row>
    <row r="108" spans="1:8" ht="78.75">
      <c r="A108" s="16">
        <v>46</v>
      </c>
      <c r="B108" s="65" t="s">
        <v>1068</v>
      </c>
      <c r="C108" s="59">
        <v>44</v>
      </c>
      <c r="D108" s="57" t="s">
        <v>32</v>
      </c>
      <c r="G108" s="59">
        <f>ROUND(C108*E108, 0)</f>
        <v>0</v>
      </c>
      <c r="H108" s="59">
        <f>ROUND(C108*F108, 0)</f>
        <v>0</v>
      </c>
    </row>
    <row r="110" spans="1:8" ht="94.5">
      <c r="A110" s="16">
        <v>47</v>
      </c>
      <c r="B110" s="65" t="s">
        <v>1067</v>
      </c>
      <c r="C110" s="59">
        <v>3</v>
      </c>
      <c r="D110" s="57" t="s">
        <v>32</v>
      </c>
      <c r="G110" s="59">
        <f>ROUND(C110*E110, 0)</f>
        <v>0</v>
      </c>
      <c r="H110" s="59">
        <f>ROUND(C110*F110, 0)</f>
        <v>0</v>
      </c>
    </row>
    <row r="112" spans="1:8" ht="94.5">
      <c r="A112" s="16">
        <v>48</v>
      </c>
      <c r="B112" s="65" t="s">
        <v>1066</v>
      </c>
      <c r="C112" s="59">
        <v>3</v>
      </c>
      <c r="D112" s="57" t="s">
        <v>32</v>
      </c>
      <c r="G112" s="59">
        <f>ROUND(C112*E112, 0)</f>
        <v>0</v>
      </c>
      <c r="H112" s="59">
        <f>ROUND(C112*F112, 0)</f>
        <v>0</v>
      </c>
    </row>
    <row r="114" spans="1:8" ht="94.5">
      <c r="A114" s="16">
        <v>49</v>
      </c>
      <c r="B114" s="65" t="s">
        <v>1065</v>
      </c>
      <c r="C114" s="59">
        <v>3</v>
      </c>
      <c r="D114" s="57" t="s">
        <v>32</v>
      </c>
      <c r="G114" s="59">
        <f>ROUND(C114*E114, 0)</f>
        <v>0</v>
      </c>
      <c r="H114" s="59">
        <f>ROUND(C114*F114, 0)</f>
        <v>0</v>
      </c>
    </row>
    <row r="116" spans="1:8" ht="110.25">
      <c r="A116" s="16">
        <v>50</v>
      </c>
      <c r="B116" s="65" t="s">
        <v>1064</v>
      </c>
      <c r="C116" s="59">
        <v>1</v>
      </c>
      <c r="D116" s="57" t="s">
        <v>32</v>
      </c>
      <c r="G116" s="59">
        <f>ROUND(C116*E116, 0)</f>
        <v>0</v>
      </c>
      <c r="H116" s="59">
        <f>ROUND(C116*F116, 0)</f>
        <v>0</v>
      </c>
    </row>
    <row r="118" spans="1:8" ht="78.75">
      <c r="A118" s="16">
        <v>51</v>
      </c>
      <c r="B118" s="65" t="s">
        <v>1063</v>
      </c>
      <c r="C118" s="59">
        <v>18</v>
      </c>
      <c r="D118" s="57" t="s">
        <v>32</v>
      </c>
      <c r="G118" s="59">
        <f>ROUND(C118*E118, 0)</f>
        <v>0</v>
      </c>
      <c r="H118" s="59">
        <f>ROUND(C118*F118, 0)</f>
        <v>0</v>
      </c>
    </row>
    <row r="120" spans="1:8" ht="78.75">
      <c r="A120" s="16">
        <v>52</v>
      </c>
      <c r="B120" s="65" t="s">
        <v>1062</v>
      </c>
      <c r="C120" s="59">
        <v>18</v>
      </c>
      <c r="D120" s="57" t="s">
        <v>32</v>
      </c>
      <c r="G120" s="59">
        <f>ROUND(C120*E120, 0)</f>
        <v>0</v>
      </c>
      <c r="H120" s="59">
        <f>ROUND(C120*F120, 0)</f>
        <v>0</v>
      </c>
    </row>
    <row r="122" spans="1:8" ht="47.25">
      <c r="A122" s="16">
        <v>53</v>
      </c>
      <c r="B122" s="65" t="s">
        <v>1061</v>
      </c>
      <c r="C122" s="59">
        <v>18</v>
      </c>
      <c r="D122" s="57" t="s">
        <v>32</v>
      </c>
      <c r="G122" s="59">
        <f>ROUND(C122*E122, 0)</f>
        <v>0</v>
      </c>
      <c r="H122" s="59">
        <f>ROUND(C122*F122, 0)</f>
        <v>0</v>
      </c>
    </row>
    <row r="124" spans="1:8" ht="78.75">
      <c r="A124" s="16">
        <v>54</v>
      </c>
      <c r="B124" s="65" t="s">
        <v>1060</v>
      </c>
      <c r="C124" s="59">
        <v>18</v>
      </c>
      <c r="D124" s="57" t="s">
        <v>32</v>
      </c>
      <c r="G124" s="59">
        <f>ROUND(C124*E124, 0)</f>
        <v>0</v>
      </c>
      <c r="H124" s="59">
        <f>ROUND(C124*F124, 0)</f>
        <v>0</v>
      </c>
    </row>
    <row r="126" spans="1:8" ht="78.75">
      <c r="A126" s="16">
        <v>55</v>
      </c>
      <c r="B126" s="65" t="s">
        <v>1059</v>
      </c>
      <c r="C126" s="59">
        <v>24</v>
      </c>
      <c r="D126" s="57" t="s">
        <v>32</v>
      </c>
      <c r="G126" s="59">
        <f>ROUND(C126*E126, 0)</f>
        <v>0</v>
      </c>
      <c r="H126" s="59">
        <f>ROUND(C126*F126, 0)</f>
        <v>0</v>
      </c>
    </row>
    <row r="128" spans="1:8" ht="78.75">
      <c r="A128" s="16">
        <v>56</v>
      </c>
      <c r="B128" s="65" t="s">
        <v>1058</v>
      </c>
      <c r="C128" s="59">
        <v>38</v>
      </c>
      <c r="D128" s="57" t="s">
        <v>32</v>
      </c>
      <c r="G128" s="59">
        <f>ROUND(C128*E128, 0)</f>
        <v>0</v>
      </c>
      <c r="H128" s="59">
        <f>ROUND(C128*F128, 0)</f>
        <v>0</v>
      </c>
    </row>
    <row r="130" spans="1:8" ht="78.75">
      <c r="A130" s="16">
        <v>57</v>
      </c>
      <c r="B130" s="65" t="s">
        <v>1057</v>
      </c>
      <c r="C130" s="59">
        <v>27</v>
      </c>
      <c r="D130" s="57" t="s">
        <v>32</v>
      </c>
      <c r="G130" s="59">
        <f>ROUND(C130*E130, 0)</f>
        <v>0</v>
      </c>
      <c r="H130" s="59">
        <f>ROUND(C130*F130, 0)</f>
        <v>0</v>
      </c>
    </row>
    <row r="132" spans="1:8" ht="78.75">
      <c r="A132" s="16">
        <v>58</v>
      </c>
      <c r="B132" s="65" t="s">
        <v>1056</v>
      </c>
      <c r="C132" s="59">
        <v>1</v>
      </c>
      <c r="D132" s="57" t="s">
        <v>32</v>
      </c>
      <c r="G132" s="59">
        <f>ROUND(C132*E132, 0)</f>
        <v>0</v>
      </c>
      <c r="H132" s="59">
        <f>ROUND(C132*F132, 0)</f>
        <v>0</v>
      </c>
    </row>
    <row r="134" spans="1:8" ht="78.75">
      <c r="A134" s="16">
        <v>59</v>
      </c>
      <c r="B134" s="65" t="s">
        <v>1055</v>
      </c>
      <c r="C134" s="59">
        <v>1</v>
      </c>
      <c r="D134" s="57" t="s">
        <v>32</v>
      </c>
      <c r="G134" s="59">
        <f>ROUND(C134*E134, 0)</f>
        <v>0</v>
      </c>
      <c r="H134" s="59">
        <f>ROUND(C134*F134, 0)</f>
        <v>0</v>
      </c>
    </row>
    <row r="136" spans="1:8" ht="78.75">
      <c r="A136" s="16">
        <v>60</v>
      </c>
      <c r="B136" s="65" t="s">
        <v>1054</v>
      </c>
      <c r="C136" s="59">
        <v>2</v>
      </c>
      <c r="D136" s="57" t="s">
        <v>32</v>
      </c>
      <c r="G136" s="59">
        <f>ROUND(C136*E136, 0)</f>
        <v>0</v>
      </c>
      <c r="H136" s="59">
        <f>ROUND(C136*F136, 0)</f>
        <v>0</v>
      </c>
    </row>
    <row r="138" spans="1:8" ht="78.75">
      <c r="A138" s="16">
        <v>61</v>
      </c>
      <c r="B138" s="65" t="s">
        <v>1053</v>
      </c>
      <c r="C138" s="59">
        <v>37</v>
      </c>
      <c r="D138" s="57" t="s">
        <v>32</v>
      </c>
      <c r="G138" s="59">
        <f>ROUND(C138*E138, 0)</f>
        <v>0</v>
      </c>
      <c r="H138" s="59">
        <f>ROUND(C138*F138, 0)</f>
        <v>0</v>
      </c>
    </row>
    <row r="140" spans="1:8" ht="78.75">
      <c r="A140" s="16">
        <v>62</v>
      </c>
      <c r="B140" s="65" t="s">
        <v>1052</v>
      </c>
      <c r="C140" s="59">
        <v>33</v>
      </c>
      <c r="D140" s="57" t="s">
        <v>32</v>
      </c>
      <c r="G140" s="59">
        <f>ROUND(C140*E140, 0)</f>
        <v>0</v>
      </c>
      <c r="H140" s="59">
        <f>ROUND(C140*F140, 0)</f>
        <v>0</v>
      </c>
    </row>
    <row r="142" spans="1:8" ht="94.5">
      <c r="A142" s="16">
        <v>63</v>
      </c>
      <c r="B142" s="65" t="s">
        <v>1051</v>
      </c>
      <c r="C142" s="59">
        <v>38</v>
      </c>
      <c r="D142" s="57" t="s">
        <v>32</v>
      </c>
      <c r="G142" s="59">
        <f>ROUND(C142*E142, 0)</f>
        <v>0</v>
      </c>
      <c r="H142" s="59">
        <f>ROUND(C142*F142, 0)</f>
        <v>0</v>
      </c>
    </row>
    <row r="144" spans="1:8" ht="78.75">
      <c r="A144" s="16">
        <v>64</v>
      </c>
      <c r="B144" s="65" t="s">
        <v>1050</v>
      </c>
      <c r="C144" s="59">
        <v>22</v>
      </c>
      <c r="D144" s="57" t="s">
        <v>32</v>
      </c>
      <c r="G144" s="59">
        <f>ROUND(C144*E144, 0)</f>
        <v>0</v>
      </c>
      <c r="H144" s="59">
        <f>ROUND(C144*F144, 0)</f>
        <v>0</v>
      </c>
    </row>
    <row r="146" spans="1:8" ht="78.75">
      <c r="A146" s="16">
        <v>65</v>
      </c>
      <c r="B146" s="65" t="s">
        <v>1049</v>
      </c>
      <c r="C146" s="59">
        <v>16</v>
      </c>
      <c r="D146" s="57" t="s">
        <v>32</v>
      </c>
      <c r="G146" s="59">
        <f>ROUND(C146*E146, 0)</f>
        <v>0</v>
      </c>
      <c r="H146" s="59">
        <f>ROUND(C146*F146, 0)</f>
        <v>0</v>
      </c>
    </row>
    <row r="148" spans="1:8" ht="173.25">
      <c r="A148" s="16">
        <v>66</v>
      </c>
      <c r="B148" s="65" t="s">
        <v>1048</v>
      </c>
      <c r="C148" s="59">
        <v>2</v>
      </c>
      <c r="D148" s="57" t="s">
        <v>32</v>
      </c>
      <c r="G148" s="59">
        <f>ROUND(C148*E148, 0)</f>
        <v>0</v>
      </c>
      <c r="H148" s="59">
        <f>ROUND(C148*F148, 0)</f>
        <v>0</v>
      </c>
    </row>
    <row r="149" spans="1:8" ht="63">
      <c r="B149" s="65" t="s">
        <v>1047</v>
      </c>
    </row>
    <row r="151" spans="1:8" s="60" customFormat="1">
      <c r="A151" s="34"/>
      <c r="B151" s="55" t="s">
        <v>275</v>
      </c>
      <c r="C151" s="56"/>
      <c r="D151" s="55"/>
      <c r="E151" s="56"/>
      <c r="F151" s="56"/>
      <c r="G151" s="56">
        <f>ROUND(SUM(G2:G150),0)</f>
        <v>0</v>
      </c>
      <c r="H151" s="56">
        <f>ROUND(SUM(H2:H150),0)</f>
        <v>0</v>
      </c>
    </row>
  </sheetData>
  <pageMargins left="0.2361111111111111" right="0.2361111111111111" top="0.69444444444444442" bottom="0.69444444444444442" header="0.41666666666666669" footer="0.41666666666666669"/>
  <pageSetup paperSize="9" scale="78" orientation="portrait" useFirstPageNumber="1" r:id="rId1"/>
  <headerFooter>
    <oddHeader>&amp;L&amp;"Times New Roman CE,bold"&amp;10 Épületgépészeti szerelvények és berendezések szerelése</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view="pageBreakPreview" zoomScale="60" zoomScaleNormal="100" workbookViewId="0">
      <selection activeCell="E2" sqref="E2:F2"/>
    </sheetView>
  </sheetViews>
  <sheetFormatPr defaultRowHeight="15.75"/>
  <cols>
    <col min="1" max="1" width="4.28515625" style="16" customWidth="1"/>
    <col min="2" max="2" width="36.7109375" style="57" customWidth="1"/>
    <col min="3" max="3" width="6.7109375" style="59" customWidth="1"/>
    <col min="4" max="4" width="6.7109375" style="57" customWidth="1"/>
    <col min="5" max="8" width="15.7109375" style="59" customWidth="1"/>
    <col min="9" max="9" width="15.7109375" style="57" customWidth="1"/>
    <col min="10" max="16384" width="9.140625" style="57"/>
  </cols>
  <sheetData>
    <row r="1" spans="1:8" s="58" customFormat="1" ht="31.5">
      <c r="A1" s="34" t="s">
        <v>265</v>
      </c>
      <c r="B1" s="55" t="s">
        <v>266</v>
      </c>
      <c r="C1" s="56" t="s">
        <v>267</v>
      </c>
      <c r="D1" s="55" t="s">
        <v>268</v>
      </c>
      <c r="E1" s="56" t="s">
        <v>269</v>
      </c>
      <c r="F1" s="56" t="s">
        <v>270</v>
      </c>
      <c r="G1" s="56" t="s">
        <v>271</v>
      </c>
      <c r="H1" s="56" t="s">
        <v>272</v>
      </c>
    </row>
    <row r="2" spans="1:8" ht="47.25">
      <c r="A2" s="16">
        <v>1</v>
      </c>
      <c r="B2" s="65" t="s">
        <v>1130</v>
      </c>
      <c r="C2" s="59">
        <v>1</v>
      </c>
      <c r="D2" s="57" t="s">
        <v>766</v>
      </c>
      <c r="G2" s="59">
        <f>ROUND(C2*E2, 0)</f>
        <v>0</v>
      </c>
      <c r="H2" s="59">
        <f>ROUND(C2*F2, 0)</f>
        <v>0</v>
      </c>
    </row>
    <row r="4" spans="1:8" s="60" customFormat="1">
      <c r="A4" s="34"/>
      <c r="B4" s="55" t="s">
        <v>275</v>
      </c>
      <c r="C4" s="56"/>
      <c r="D4" s="55"/>
      <c r="E4" s="56"/>
      <c r="F4" s="56"/>
      <c r="G4" s="56">
        <f>ROUND(SUM(G2:G3),0)</f>
        <v>0</v>
      </c>
      <c r="H4" s="56">
        <f>ROUND(SUM(H2:H3),0)</f>
        <v>0</v>
      </c>
    </row>
  </sheetData>
  <pageMargins left="0.2361111111111111" right="0.2361111111111111" top="0.69444444444444442" bottom="0.69444444444444442" header="0.41666666666666669" footer="0.41666666666666669"/>
  <pageSetup paperSize="9" scale="78" orientation="portrait" useFirstPageNumber="1" r:id="rId1"/>
  <headerFooter>
    <oddHeader>&amp;L&amp;"Times New Roman CE,bold"&amp;10 Rögzítések, tömítések</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view="pageBreakPreview" zoomScale="60" zoomScaleNormal="100" workbookViewId="0">
      <selection activeCell="E2" sqref="E2:F2"/>
    </sheetView>
  </sheetViews>
  <sheetFormatPr defaultRowHeight="15.75"/>
  <cols>
    <col min="1" max="1" width="4.28515625" style="16" customWidth="1"/>
    <col min="2" max="2" width="36.7109375" style="57" customWidth="1"/>
    <col min="3" max="3" width="6.7109375" style="59" customWidth="1"/>
    <col min="4" max="4" width="6.7109375" style="57" customWidth="1"/>
    <col min="5" max="8" width="15.7109375" style="59" customWidth="1"/>
    <col min="9" max="9" width="15.7109375" style="57" customWidth="1"/>
    <col min="10" max="16384" width="9.140625" style="57"/>
  </cols>
  <sheetData>
    <row r="1" spans="1:8" s="58" customFormat="1" ht="31.5">
      <c r="A1" s="34" t="s">
        <v>265</v>
      </c>
      <c r="B1" s="55" t="s">
        <v>266</v>
      </c>
      <c r="C1" s="56" t="s">
        <v>267</v>
      </c>
      <c r="D1" s="55" t="s">
        <v>268</v>
      </c>
      <c r="E1" s="56" t="s">
        <v>269</v>
      </c>
      <c r="F1" s="56" t="s">
        <v>270</v>
      </c>
      <c r="G1" s="56" t="s">
        <v>271</v>
      </c>
      <c r="H1" s="56" t="s">
        <v>272</v>
      </c>
    </row>
    <row r="2" spans="1:8" ht="31.5">
      <c r="A2" s="16">
        <v>1</v>
      </c>
      <c r="B2" s="65" t="s">
        <v>1131</v>
      </c>
      <c r="C2" s="59">
        <v>1</v>
      </c>
      <c r="D2" s="57" t="s">
        <v>30</v>
      </c>
      <c r="G2" s="59">
        <f>ROUND(C2*E2, 0)</f>
        <v>0</v>
      </c>
      <c r="H2" s="59">
        <f>ROUND(C2*F2, 0)</f>
        <v>0</v>
      </c>
    </row>
    <row r="4" spans="1:8" s="60" customFormat="1">
      <c r="A4" s="34"/>
      <c r="B4" s="55" t="s">
        <v>275</v>
      </c>
      <c r="C4" s="56"/>
      <c r="D4" s="55"/>
      <c r="E4" s="56"/>
      <c r="F4" s="56"/>
      <c r="G4" s="56">
        <f>ROUND(SUM(G2:G3),0)</f>
        <v>0</v>
      </c>
      <c r="H4" s="56">
        <f>ROUND(SUM(H2:H3),0)</f>
        <v>0</v>
      </c>
    </row>
  </sheetData>
  <pageMargins left="0.2361111111111111" right="0.2361111111111111" top="0.69444444444444442" bottom="0.69444444444444442" header="0.41666666666666669" footer="0.41666666666666669"/>
  <pageSetup paperSize="9" scale="78" orientation="portrait" useFirstPageNumber="1" r:id="rId1"/>
  <headerFooter>
    <oddHeader>&amp;L&amp;"Times New Roman CE,bold"&amp;10 Takarítási munka</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view="pageBreakPreview" zoomScale="60" zoomScaleNormal="100" workbookViewId="0">
      <selection activeCell="L17" sqref="L17"/>
    </sheetView>
  </sheetViews>
  <sheetFormatPr defaultColWidth="8.85546875" defaultRowHeight="15.75"/>
  <cols>
    <col min="1" max="1" width="36.42578125" style="312" customWidth="1"/>
    <col min="2" max="2" width="10.7109375" style="312" customWidth="1"/>
    <col min="3" max="4" width="15.7109375" style="312" customWidth="1"/>
    <col min="5" max="256" width="8.85546875" style="312"/>
    <col min="257" max="257" width="36.42578125" style="312" customWidth="1"/>
    <col min="258" max="258" width="10.7109375" style="312" customWidth="1"/>
    <col min="259" max="260" width="15.7109375" style="312" customWidth="1"/>
    <col min="261" max="512" width="8.85546875" style="312"/>
    <col min="513" max="513" width="36.42578125" style="312" customWidth="1"/>
    <col min="514" max="514" width="10.7109375" style="312" customWidth="1"/>
    <col min="515" max="516" width="15.7109375" style="312" customWidth="1"/>
    <col min="517" max="768" width="8.85546875" style="312"/>
    <col min="769" max="769" width="36.42578125" style="312" customWidth="1"/>
    <col min="770" max="770" width="10.7109375" style="312" customWidth="1"/>
    <col min="771" max="772" width="15.7109375" style="312" customWidth="1"/>
    <col min="773" max="1024" width="8.85546875" style="312"/>
    <col min="1025" max="1025" width="36.42578125" style="312" customWidth="1"/>
    <col min="1026" max="1026" width="10.7109375" style="312" customWidth="1"/>
    <col min="1027" max="1028" width="15.7109375" style="312" customWidth="1"/>
    <col min="1029" max="1280" width="8.85546875" style="312"/>
    <col min="1281" max="1281" width="36.42578125" style="312" customWidth="1"/>
    <col min="1282" max="1282" width="10.7109375" style="312" customWidth="1"/>
    <col min="1283" max="1284" width="15.7109375" style="312" customWidth="1"/>
    <col min="1285" max="1536" width="8.85546875" style="312"/>
    <col min="1537" max="1537" width="36.42578125" style="312" customWidth="1"/>
    <col min="1538" max="1538" width="10.7109375" style="312" customWidth="1"/>
    <col min="1539" max="1540" width="15.7109375" style="312" customWidth="1"/>
    <col min="1541" max="1792" width="8.85546875" style="312"/>
    <col min="1793" max="1793" width="36.42578125" style="312" customWidth="1"/>
    <col min="1794" max="1794" width="10.7109375" style="312" customWidth="1"/>
    <col min="1795" max="1796" width="15.7109375" style="312" customWidth="1"/>
    <col min="1797" max="2048" width="8.85546875" style="312"/>
    <col min="2049" max="2049" width="36.42578125" style="312" customWidth="1"/>
    <col min="2050" max="2050" width="10.7109375" style="312" customWidth="1"/>
    <col min="2051" max="2052" width="15.7109375" style="312" customWidth="1"/>
    <col min="2053" max="2304" width="8.85546875" style="312"/>
    <col min="2305" max="2305" width="36.42578125" style="312" customWidth="1"/>
    <col min="2306" max="2306" width="10.7109375" style="312" customWidth="1"/>
    <col min="2307" max="2308" width="15.7109375" style="312" customWidth="1"/>
    <col min="2309" max="2560" width="8.85546875" style="312"/>
    <col min="2561" max="2561" width="36.42578125" style="312" customWidth="1"/>
    <col min="2562" max="2562" width="10.7109375" style="312" customWidth="1"/>
    <col min="2563" max="2564" width="15.7109375" style="312" customWidth="1"/>
    <col min="2565" max="2816" width="8.85546875" style="312"/>
    <col min="2817" max="2817" width="36.42578125" style="312" customWidth="1"/>
    <col min="2818" max="2818" width="10.7109375" style="312" customWidth="1"/>
    <col min="2819" max="2820" width="15.7109375" style="312" customWidth="1"/>
    <col min="2821" max="3072" width="8.85546875" style="312"/>
    <col min="3073" max="3073" width="36.42578125" style="312" customWidth="1"/>
    <col min="3074" max="3074" width="10.7109375" style="312" customWidth="1"/>
    <col min="3075" max="3076" width="15.7109375" style="312" customWidth="1"/>
    <col min="3077" max="3328" width="8.85546875" style="312"/>
    <col min="3329" max="3329" width="36.42578125" style="312" customWidth="1"/>
    <col min="3330" max="3330" width="10.7109375" style="312" customWidth="1"/>
    <col min="3331" max="3332" width="15.7109375" style="312" customWidth="1"/>
    <col min="3333" max="3584" width="8.85546875" style="312"/>
    <col min="3585" max="3585" width="36.42578125" style="312" customWidth="1"/>
    <col min="3586" max="3586" width="10.7109375" style="312" customWidth="1"/>
    <col min="3587" max="3588" width="15.7109375" style="312" customWidth="1"/>
    <col min="3589" max="3840" width="8.85546875" style="312"/>
    <col min="3841" max="3841" width="36.42578125" style="312" customWidth="1"/>
    <col min="3842" max="3842" width="10.7109375" style="312" customWidth="1"/>
    <col min="3843" max="3844" width="15.7109375" style="312" customWidth="1"/>
    <col min="3845" max="4096" width="8.85546875" style="312"/>
    <col min="4097" max="4097" width="36.42578125" style="312" customWidth="1"/>
    <col min="4098" max="4098" width="10.7109375" style="312" customWidth="1"/>
    <col min="4099" max="4100" width="15.7109375" style="312" customWidth="1"/>
    <col min="4101" max="4352" width="8.85546875" style="312"/>
    <col min="4353" max="4353" width="36.42578125" style="312" customWidth="1"/>
    <col min="4354" max="4354" width="10.7109375" style="312" customWidth="1"/>
    <col min="4355" max="4356" width="15.7109375" style="312" customWidth="1"/>
    <col min="4357" max="4608" width="8.85546875" style="312"/>
    <col min="4609" max="4609" width="36.42578125" style="312" customWidth="1"/>
    <col min="4610" max="4610" width="10.7109375" style="312" customWidth="1"/>
    <col min="4611" max="4612" width="15.7109375" style="312" customWidth="1"/>
    <col min="4613" max="4864" width="8.85546875" style="312"/>
    <col min="4865" max="4865" width="36.42578125" style="312" customWidth="1"/>
    <col min="4866" max="4866" width="10.7109375" style="312" customWidth="1"/>
    <col min="4867" max="4868" width="15.7109375" style="312" customWidth="1"/>
    <col min="4869" max="5120" width="8.85546875" style="312"/>
    <col min="5121" max="5121" width="36.42578125" style="312" customWidth="1"/>
    <col min="5122" max="5122" width="10.7109375" style="312" customWidth="1"/>
    <col min="5123" max="5124" width="15.7109375" style="312" customWidth="1"/>
    <col min="5125" max="5376" width="8.85546875" style="312"/>
    <col min="5377" max="5377" width="36.42578125" style="312" customWidth="1"/>
    <col min="5378" max="5378" width="10.7109375" style="312" customWidth="1"/>
    <col min="5379" max="5380" width="15.7109375" style="312" customWidth="1"/>
    <col min="5381" max="5632" width="8.85546875" style="312"/>
    <col min="5633" max="5633" width="36.42578125" style="312" customWidth="1"/>
    <col min="5634" max="5634" width="10.7109375" style="312" customWidth="1"/>
    <col min="5635" max="5636" width="15.7109375" style="312" customWidth="1"/>
    <col min="5637" max="5888" width="8.85546875" style="312"/>
    <col min="5889" max="5889" width="36.42578125" style="312" customWidth="1"/>
    <col min="5890" max="5890" width="10.7109375" style="312" customWidth="1"/>
    <col min="5891" max="5892" width="15.7109375" style="312" customWidth="1"/>
    <col min="5893" max="6144" width="8.85546875" style="312"/>
    <col min="6145" max="6145" width="36.42578125" style="312" customWidth="1"/>
    <col min="6146" max="6146" width="10.7109375" style="312" customWidth="1"/>
    <col min="6147" max="6148" width="15.7109375" style="312" customWidth="1"/>
    <col min="6149" max="6400" width="8.85546875" style="312"/>
    <col min="6401" max="6401" width="36.42578125" style="312" customWidth="1"/>
    <col min="6402" max="6402" width="10.7109375" style="312" customWidth="1"/>
    <col min="6403" max="6404" width="15.7109375" style="312" customWidth="1"/>
    <col min="6405" max="6656" width="8.85546875" style="312"/>
    <col min="6657" max="6657" width="36.42578125" style="312" customWidth="1"/>
    <col min="6658" max="6658" width="10.7109375" style="312" customWidth="1"/>
    <col min="6659" max="6660" width="15.7109375" style="312" customWidth="1"/>
    <col min="6661" max="6912" width="8.85546875" style="312"/>
    <col min="6913" max="6913" width="36.42578125" style="312" customWidth="1"/>
    <col min="6914" max="6914" width="10.7109375" style="312" customWidth="1"/>
    <col min="6915" max="6916" width="15.7109375" style="312" customWidth="1"/>
    <col min="6917" max="7168" width="8.85546875" style="312"/>
    <col min="7169" max="7169" width="36.42578125" style="312" customWidth="1"/>
    <col min="7170" max="7170" width="10.7109375" style="312" customWidth="1"/>
    <col min="7171" max="7172" width="15.7109375" style="312" customWidth="1"/>
    <col min="7173" max="7424" width="8.85546875" style="312"/>
    <col min="7425" max="7425" width="36.42578125" style="312" customWidth="1"/>
    <col min="7426" max="7426" width="10.7109375" style="312" customWidth="1"/>
    <col min="7427" max="7428" width="15.7109375" style="312" customWidth="1"/>
    <col min="7429" max="7680" width="8.85546875" style="312"/>
    <col min="7681" max="7681" width="36.42578125" style="312" customWidth="1"/>
    <col min="7682" max="7682" width="10.7109375" style="312" customWidth="1"/>
    <col min="7683" max="7684" width="15.7109375" style="312" customWidth="1"/>
    <col min="7685" max="7936" width="8.85546875" style="312"/>
    <col min="7937" max="7937" width="36.42578125" style="312" customWidth="1"/>
    <col min="7938" max="7938" width="10.7109375" style="312" customWidth="1"/>
    <col min="7939" max="7940" width="15.7109375" style="312" customWidth="1"/>
    <col min="7941" max="8192" width="8.85546875" style="312"/>
    <col min="8193" max="8193" width="36.42578125" style="312" customWidth="1"/>
    <col min="8194" max="8194" width="10.7109375" style="312" customWidth="1"/>
    <col min="8195" max="8196" width="15.7109375" style="312" customWidth="1"/>
    <col min="8197" max="8448" width="8.85546875" style="312"/>
    <col min="8449" max="8449" width="36.42578125" style="312" customWidth="1"/>
    <col min="8450" max="8450" width="10.7109375" style="312" customWidth="1"/>
    <col min="8451" max="8452" width="15.7109375" style="312" customWidth="1"/>
    <col min="8453" max="8704" width="8.85546875" style="312"/>
    <col min="8705" max="8705" width="36.42578125" style="312" customWidth="1"/>
    <col min="8706" max="8706" width="10.7109375" style="312" customWidth="1"/>
    <col min="8707" max="8708" width="15.7109375" style="312" customWidth="1"/>
    <col min="8709" max="8960" width="8.85546875" style="312"/>
    <col min="8961" max="8961" width="36.42578125" style="312" customWidth="1"/>
    <col min="8962" max="8962" width="10.7109375" style="312" customWidth="1"/>
    <col min="8963" max="8964" width="15.7109375" style="312" customWidth="1"/>
    <col min="8965" max="9216" width="8.85546875" style="312"/>
    <col min="9217" max="9217" width="36.42578125" style="312" customWidth="1"/>
    <col min="9218" max="9218" width="10.7109375" style="312" customWidth="1"/>
    <col min="9219" max="9220" width="15.7109375" style="312" customWidth="1"/>
    <col min="9221" max="9472" width="8.85546875" style="312"/>
    <col min="9473" max="9473" width="36.42578125" style="312" customWidth="1"/>
    <col min="9474" max="9474" width="10.7109375" style="312" customWidth="1"/>
    <col min="9475" max="9476" width="15.7109375" style="312" customWidth="1"/>
    <col min="9477" max="9728" width="8.85546875" style="312"/>
    <col min="9729" max="9729" width="36.42578125" style="312" customWidth="1"/>
    <col min="9730" max="9730" width="10.7109375" style="312" customWidth="1"/>
    <col min="9731" max="9732" width="15.7109375" style="312" customWidth="1"/>
    <col min="9733" max="9984" width="8.85546875" style="312"/>
    <col min="9985" max="9985" width="36.42578125" style="312" customWidth="1"/>
    <col min="9986" max="9986" width="10.7109375" style="312" customWidth="1"/>
    <col min="9987" max="9988" width="15.7109375" style="312" customWidth="1"/>
    <col min="9989" max="10240" width="8.85546875" style="312"/>
    <col min="10241" max="10241" width="36.42578125" style="312" customWidth="1"/>
    <col min="10242" max="10242" width="10.7109375" style="312" customWidth="1"/>
    <col min="10243" max="10244" width="15.7109375" style="312" customWidth="1"/>
    <col min="10245" max="10496" width="8.85546875" style="312"/>
    <col min="10497" max="10497" width="36.42578125" style="312" customWidth="1"/>
    <col min="10498" max="10498" width="10.7109375" style="312" customWidth="1"/>
    <col min="10499" max="10500" width="15.7109375" style="312" customWidth="1"/>
    <col min="10501" max="10752" width="8.85546875" style="312"/>
    <col min="10753" max="10753" width="36.42578125" style="312" customWidth="1"/>
    <col min="10754" max="10754" width="10.7109375" style="312" customWidth="1"/>
    <col min="10755" max="10756" width="15.7109375" style="312" customWidth="1"/>
    <col min="10757" max="11008" width="8.85546875" style="312"/>
    <col min="11009" max="11009" width="36.42578125" style="312" customWidth="1"/>
    <col min="11010" max="11010" width="10.7109375" style="312" customWidth="1"/>
    <col min="11011" max="11012" width="15.7109375" style="312" customWidth="1"/>
    <col min="11013" max="11264" width="8.85546875" style="312"/>
    <col min="11265" max="11265" width="36.42578125" style="312" customWidth="1"/>
    <col min="11266" max="11266" width="10.7109375" style="312" customWidth="1"/>
    <col min="11267" max="11268" width="15.7109375" style="312" customWidth="1"/>
    <col min="11269" max="11520" width="8.85546875" style="312"/>
    <col min="11521" max="11521" width="36.42578125" style="312" customWidth="1"/>
    <col min="11522" max="11522" width="10.7109375" style="312" customWidth="1"/>
    <col min="11523" max="11524" width="15.7109375" style="312" customWidth="1"/>
    <col min="11525" max="11776" width="8.85546875" style="312"/>
    <col min="11777" max="11777" width="36.42578125" style="312" customWidth="1"/>
    <col min="11778" max="11778" width="10.7109375" style="312" customWidth="1"/>
    <col min="11779" max="11780" width="15.7109375" style="312" customWidth="1"/>
    <col min="11781" max="12032" width="8.85546875" style="312"/>
    <col min="12033" max="12033" width="36.42578125" style="312" customWidth="1"/>
    <col min="12034" max="12034" width="10.7109375" style="312" customWidth="1"/>
    <col min="12035" max="12036" width="15.7109375" style="312" customWidth="1"/>
    <col min="12037" max="12288" width="8.85546875" style="312"/>
    <col min="12289" max="12289" width="36.42578125" style="312" customWidth="1"/>
    <col min="12290" max="12290" width="10.7109375" style="312" customWidth="1"/>
    <col min="12291" max="12292" width="15.7109375" style="312" customWidth="1"/>
    <col min="12293" max="12544" width="8.85546875" style="312"/>
    <col min="12545" max="12545" width="36.42578125" style="312" customWidth="1"/>
    <col min="12546" max="12546" width="10.7109375" style="312" customWidth="1"/>
    <col min="12547" max="12548" width="15.7109375" style="312" customWidth="1"/>
    <col min="12549" max="12800" width="8.85546875" style="312"/>
    <col min="12801" max="12801" width="36.42578125" style="312" customWidth="1"/>
    <col min="12802" max="12802" width="10.7109375" style="312" customWidth="1"/>
    <col min="12803" max="12804" width="15.7109375" style="312" customWidth="1"/>
    <col min="12805" max="13056" width="8.85546875" style="312"/>
    <col min="13057" max="13057" width="36.42578125" style="312" customWidth="1"/>
    <col min="13058" max="13058" width="10.7109375" style="312" customWidth="1"/>
    <col min="13059" max="13060" width="15.7109375" style="312" customWidth="1"/>
    <col min="13061" max="13312" width="8.85546875" style="312"/>
    <col min="13313" max="13313" width="36.42578125" style="312" customWidth="1"/>
    <col min="13314" max="13314" width="10.7109375" style="312" customWidth="1"/>
    <col min="13315" max="13316" width="15.7109375" style="312" customWidth="1"/>
    <col min="13317" max="13568" width="8.85546875" style="312"/>
    <col min="13569" max="13569" width="36.42578125" style="312" customWidth="1"/>
    <col min="13570" max="13570" width="10.7109375" style="312" customWidth="1"/>
    <col min="13571" max="13572" width="15.7109375" style="312" customWidth="1"/>
    <col min="13573" max="13824" width="8.85546875" style="312"/>
    <col min="13825" max="13825" width="36.42578125" style="312" customWidth="1"/>
    <col min="13826" max="13826" width="10.7109375" style="312" customWidth="1"/>
    <col min="13827" max="13828" width="15.7109375" style="312" customWidth="1"/>
    <col min="13829" max="14080" width="8.85546875" style="312"/>
    <col min="14081" max="14081" width="36.42578125" style="312" customWidth="1"/>
    <col min="14082" max="14082" width="10.7109375" style="312" customWidth="1"/>
    <col min="14083" max="14084" width="15.7109375" style="312" customWidth="1"/>
    <col min="14085" max="14336" width="8.85546875" style="312"/>
    <col min="14337" max="14337" width="36.42578125" style="312" customWidth="1"/>
    <col min="14338" max="14338" width="10.7109375" style="312" customWidth="1"/>
    <col min="14339" max="14340" width="15.7109375" style="312" customWidth="1"/>
    <col min="14341" max="14592" width="8.85546875" style="312"/>
    <col min="14593" max="14593" width="36.42578125" style="312" customWidth="1"/>
    <col min="14594" max="14594" width="10.7109375" style="312" customWidth="1"/>
    <col min="14595" max="14596" width="15.7109375" style="312" customWidth="1"/>
    <col min="14597" max="14848" width="8.85546875" style="312"/>
    <col min="14849" max="14849" width="36.42578125" style="312" customWidth="1"/>
    <col min="14850" max="14850" width="10.7109375" style="312" customWidth="1"/>
    <col min="14851" max="14852" width="15.7109375" style="312" customWidth="1"/>
    <col min="14853" max="15104" width="8.85546875" style="312"/>
    <col min="15105" max="15105" width="36.42578125" style="312" customWidth="1"/>
    <col min="15106" max="15106" width="10.7109375" style="312" customWidth="1"/>
    <col min="15107" max="15108" width="15.7109375" style="312" customWidth="1"/>
    <col min="15109" max="15360" width="8.85546875" style="312"/>
    <col min="15361" max="15361" width="36.42578125" style="312" customWidth="1"/>
    <col min="15362" max="15362" width="10.7109375" style="312" customWidth="1"/>
    <col min="15363" max="15364" width="15.7109375" style="312" customWidth="1"/>
    <col min="15365" max="15616" width="8.85546875" style="312"/>
    <col min="15617" max="15617" width="36.42578125" style="312" customWidth="1"/>
    <col min="15618" max="15618" width="10.7109375" style="312" customWidth="1"/>
    <col min="15619" max="15620" width="15.7109375" style="312" customWidth="1"/>
    <col min="15621" max="15872" width="8.85546875" style="312"/>
    <col min="15873" max="15873" width="36.42578125" style="312" customWidth="1"/>
    <col min="15874" max="15874" width="10.7109375" style="312" customWidth="1"/>
    <col min="15875" max="15876" width="15.7109375" style="312" customWidth="1"/>
    <col min="15877" max="16128" width="8.85546875" style="312"/>
    <col min="16129" max="16129" width="36.42578125" style="312" customWidth="1"/>
    <col min="16130" max="16130" width="10.7109375" style="312" customWidth="1"/>
    <col min="16131" max="16132" width="15.7109375" style="312" customWidth="1"/>
    <col min="16133" max="16384" width="8.85546875" style="312"/>
  </cols>
  <sheetData>
    <row r="1" spans="1:4" s="311" customFormat="1">
      <c r="A1" s="322"/>
      <c r="B1" s="323"/>
      <c r="C1" s="323"/>
      <c r="D1" s="323"/>
    </row>
    <row r="2" spans="1:4" s="311" customFormat="1">
      <c r="A2" s="322"/>
      <c r="B2" s="323"/>
      <c r="C2" s="323"/>
      <c r="D2" s="323"/>
    </row>
    <row r="3" spans="1:4" s="311" customFormat="1">
      <c r="A3" s="322"/>
      <c r="B3" s="323"/>
      <c r="C3" s="323"/>
      <c r="D3" s="323"/>
    </row>
    <row r="4" spans="1:4">
      <c r="A4" s="323"/>
      <c r="B4" s="323"/>
      <c r="C4" s="323"/>
      <c r="D4" s="323"/>
    </row>
    <row r="5" spans="1:4">
      <c r="A5" s="323"/>
      <c r="B5" s="323"/>
      <c r="C5" s="323"/>
      <c r="D5" s="323"/>
    </row>
    <row r="6" spans="1:4">
      <c r="A6" s="323"/>
      <c r="B6" s="323"/>
      <c r="C6" s="323"/>
      <c r="D6" s="323"/>
    </row>
    <row r="7" spans="1:4">
      <c r="A7" s="323"/>
      <c r="B7" s="323"/>
      <c r="C7" s="323"/>
      <c r="D7" s="323"/>
    </row>
    <row r="13" spans="1:4">
      <c r="A13" s="312" t="s">
        <v>240</v>
      </c>
      <c r="C13" s="312" t="s">
        <v>240</v>
      </c>
    </row>
    <row r="14" spans="1:4">
      <c r="A14" s="312" t="s">
        <v>240</v>
      </c>
      <c r="C14" s="312" t="s">
        <v>240</v>
      </c>
    </row>
    <row r="15" spans="1:4">
      <c r="A15" s="312" t="s">
        <v>373</v>
      </c>
    </row>
    <row r="16" spans="1:4">
      <c r="A16" s="312" t="s">
        <v>374</v>
      </c>
    </row>
    <row r="17" spans="1:4">
      <c r="A17" s="312" t="s">
        <v>375</v>
      </c>
    </row>
    <row r="18" spans="1:4">
      <c r="A18" s="312" t="s">
        <v>243</v>
      </c>
    </row>
    <row r="19" spans="1:4">
      <c r="A19" s="312" t="s">
        <v>376</v>
      </c>
    </row>
    <row r="20" spans="1:4">
      <c r="A20" s="312" t="s">
        <v>243</v>
      </c>
    </row>
    <row r="22" spans="1:4">
      <c r="A22" s="324" t="s">
        <v>245</v>
      </c>
      <c r="B22" s="324"/>
      <c r="C22" s="324"/>
      <c r="D22" s="324"/>
    </row>
    <row r="23" spans="1:4">
      <c r="A23" s="50" t="s">
        <v>246</v>
      </c>
      <c r="B23" s="50"/>
      <c r="C23" s="51" t="s">
        <v>247</v>
      </c>
      <c r="D23" s="51" t="s">
        <v>248</v>
      </c>
    </row>
    <row r="24" spans="1:4">
      <c r="A24" s="50" t="s">
        <v>249</v>
      </c>
      <c r="B24" s="50"/>
      <c r="C24" s="50">
        <f>ROUND(SUM('D. Összesítő'!B2:B3),0)</f>
        <v>0</v>
      </c>
      <c r="D24" s="50">
        <f>ROUND(SUM('D. Összesítő'!C2:C3),0)</f>
        <v>0</v>
      </c>
    </row>
    <row r="25" spans="1:4">
      <c r="A25" s="50" t="s">
        <v>250</v>
      </c>
      <c r="B25" s="50"/>
      <c r="C25" s="50">
        <f>ROUND(C24,0)</f>
        <v>0</v>
      </c>
      <c r="D25" s="50">
        <f>ROUND(D24,0)</f>
        <v>0</v>
      </c>
    </row>
    <row r="26" spans="1:4">
      <c r="A26" s="312" t="s">
        <v>251</v>
      </c>
      <c r="C26" s="321">
        <f>ROUND(C25+D25,0)</f>
        <v>0</v>
      </c>
      <c r="D26" s="321"/>
    </row>
    <row r="27" spans="1:4">
      <c r="A27" s="50" t="s">
        <v>252</v>
      </c>
      <c r="B27" s="53">
        <v>0</v>
      </c>
      <c r="C27" s="329">
        <f>ROUND(C26*B27,0)</f>
        <v>0</v>
      </c>
      <c r="D27" s="329"/>
    </row>
    <row r="28" spans="1:4">
      <c r="A28" s="50" t="s">
        <v>253</v>
      </c>
      <c r="B28" s="50"/>
      <c r="C28" s="330">
        <f>ROUND(C26+C27,0)</f>
        <v>0</v>
      </c>
      <c r="D28" s="330"/>
    </row>
    <row r="32" spans="1:4">
      <c r="B32" s="321" t="s">
        <v>254</v>
      </c>
      <c r="C32" s="321"/>
    </row>
    <row r="34" spans="1:1">
      <c r="A34" s="54"/>
    </row>
    <row r="35" spans="1:1">
      <c r="A35" s="54"/>
    </row>
    <row r="36" spans="1:1">
      <c r="A36" s="54"/>
    </row>
  </sheetData>
  <mergeCells count="12">
    <mergeCell ref="B32:C32"/>
    <mergeCell ref="A1:D1"/>
    <mergeCell ref="A2:D2"/>
    <mergeCell ref="A3:D3"/>
    <mergeCell ref="A4:D4"/>
    <mergeCell ref="A5:D5"/>
    <mergeCell ref="A6:D6"/>
    <mergeCell ref="A7:D7"/>
    <mergeCell ref="A22:D22"/>
    <mergeCell ref="C26:D26"/>
    <mergeCell ref="C27:D27"/>
    <mergeCell ref="C28:D28"/>
  </mergeCells>
  <pageMargins left="1" right="1" top="1" bottom="1" header="0.41666666666666669" footer="0.41666666666666669"/>
  <pageSetup paperSize="9" scale="75" orientation="portrait" useFirstPageNumber="1"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view="pageBreakPreview" zoomScale="60" zoomScaleNormal="100" workbookViewId="0">
      <selection activeCell="D57" sqref="A1:XFD1048576"/>
    </sheetView>
  </sheetViews>
  <sheetFormatPr defaultColWidth="8.85546875" defaultRowHeight="15.75"/>
  <cols>
    <col min="1" max="1" width="36.42578125" style="57" customWidth="1"/>
    <col min="2" max="3" width="20.7109375" style="57" customWidth="1"/>
    <col min="4" max="256" width="8.85546875" style="57"/>
    <col min="257" max="257" width="36.42578125" style="57" customWidth="1"/>
    <col min="258" max="259" width="20.7109375" style="57" customWidth="1"/>
    <col min="260" max="512" width="8.85546875" style="57"/>
    <col min="513" max="513" width="36.42578125" style="57" customWidth="1"/>
    <col min="514" max="515" width="20.7109375" style="57" customWidth="1"/>
    <col min="516" max="768" width="8.85546875" style="57"/>
    <col min="769" max="769" width="36.42578125" style="57" customWidth="1"/>
    <col min="770" max="771" width="20.7109375" style="57" customWidth="1"/>
    <col min="772" max="1024" width="8.85546875" style="57"/>
    <col min="1025" max="1025" width="36.42578125" style="57" customWidth="1"/>
    <col min="1026" max="1027" width="20.7109375" style="57" customWidth="1"/>
    <col min="1028" max="1280" width="8.85546875" style="57"/>
    <col min="1281" max="1281" width="36.42578125" style="57" customWidth="1"/>
    <col min="1282" max="1283" width="20.7109375" style="57" customWidth="1"/>
    <col min="1284" max="1536" width="8.85546875" style="57"/>
    <col min="1537" max="1537" width="36.42578125" style="57" customWidth="1"/>
    <col min="1538" max="1539" width="20.7109375" style="57" customWidth="1"/>
    <col min="1540" max="1792" width="8.85546875" style="57"/>
    <col min="1793" max="1793" width="36.42578125" style="57" customWidth="1"/>
    <col min="1794" max="1795" width="20.7109375" style="57" customWidth="1"/>
    <col min="1796" max="2048" width="8.85546875" style="57"/>
    <col min="2049" max="2049" width="36.42578125" style="57" customWidth="1"/>
    <col min="2050" max="2051" width="20.7109375" style="57" customWidth="1"/>
    <col min="2052" max="2304" width="8.85546875" style="57"/>
    <col min="2305" max="2305" width="36.42578125" style="57" customWidth="1"/>
    <col min="2306" max="2307" width="20.7109375" style="57" customWidth="1"/>
    <col min="2308" max="2560" width="8.85546875" style="57"/>
    <col min="2561" max="2561" width="36.42578125" style="57" customWidth="1"/>
    <col min="2562" max="2563" width="20.7109375" style="57" customWidth="1"/>
    <col min="2564" max="2816" width="8.85546875" style="57"/>
    <col min="2817" max="2817" width="36.42578125" style="57" customWidth="1"/>
    <col min="2818" max="2819" width="20.7109375" style="57" customWidth="1"/>
    <col min="2820" max="3072" width="8.85546875" style="57"/>
    <col min="3073" max="3073" width="36.42578125" style="57" customWidth="1"/>
    <col min="3074" max="3075" width="20.7109375" style="57" customWidth="1"/>
    <col min="3076" max="3328" width="8.85546875" style="57"/>
    <col min="3329" max="3329" width="36.42578125" style="57" customWidth="1"/>
    <col min="3330" max="3331" width="20.7109375" style="57" customWidth="1"/>
    <col min="3332" max="3584" width="8.85546875" style="57"/>
    <col min="3585" max="3585" width="36.42578125" style="57" customWidth="1"/>
    <col min="3586" max="3587" width="20.7109375" style="57" customWidth="1"/>
    <col min="3588" max="3840" width="8.85546875" style="57"/>
    <col min="3841" max="3841" width="36.42578125" style="57" customWidth="1"/>
    <col min="3842" max="3843" width="20.7109375" style="57" customWidth="1"/>
    <col min="3844" max="4096" width="8.85546875" style="57"/>
    <col min="4097" max="4097" width="36.42578125" style="57" customWidth="1"/>
    <col min="4098" max="4099" width="20.7109375" style="57" customWidth="1"/>
    <col min="4100" max="4352" width="8.85546875" style="57"/>
    <col min="4353" max="4353" width="36.42578125" style="57" customWidth="1"/>
    <col min="4354" max="4355" width="20.7109375" style="57" customWidth="1"/>
    <col min="4356" max="4608" width="8.85546875" style="57"/>
    <col min="4609" max="4609" width="36.42578125" style="57" customWidth="1"/>
    <col min="4610" max="4611" width="20.7109375" style="57" customWidth="1"/>
    <col min="4612" max="4864" width="8.85546875" style="57"/>
    <col min="4865" max="4865" width="36.42578125" style="57" customWidth="1"/>
    <col min="4866" max="4867" width="20.7109375" style="57" customWidth="1"/>
    <col min="4868" max="5120" width="8.85546875" style="57"/>
    <col min="5121" max="5121" width="36.42578125" style="57" customWidth="1"/>
    <col min="5122" max="5123" width="20.7109375" style="57" customWidth="1"/>
    <col min="5124" max="5376" width="8.85546875" style="57"/>
    <col min="5377" max="5377" width="36.42578125" style="57" customWidth="1"/>
    <col min="5378" max="5379" width="20.7109375" style="57" customWidth="1"/>
    <col min="5380" max="5632" width="8.85546875" style="57"/>
    <col min="5633" max="5633" width="36.42578125" style="57" customWidth="1"/>
    <col min="5634" max="5635" width="20.7109375" style="57" customWidth="1"/>
    <col min="5636" max="5888" width="8.85546875" style="57"/>
    <col min="5889" max="5889" width="36.42578125" style="57" customWidth="1"/>
    <col min="5890" max="5891" width="20.7109375" style="57" customWidth="1"/>
    <col min="5892" max="6144" width="8.85546875" style="57"/>
    <col min="6145" max="6145" width="36.42578125" style="57" customWidth="1"/>
    <col min="6146" max="6147" width="20.7109375" style="57" customWidth="1"/>
    <col min="6148" max="6400" width="8.85546875" style="57"/>
    <col min="6401" max="6401" width="36.42578125" style="57" customWidth="1"/>
    <col min="6402" max="6403" width="20.7109375" style="57" customWidth="1"/>
    <col min="6404" max="6656" width="8.85546875" style="57"/>
    <col min="6657" max="6657" width="36.42578125" style="57" customWidth="1"/>
    <col min="6658" max="6659" width="20.7109375" style="57" customWidth="1"/>
    <col min="6660" max="6912" width="8.85546875" style="57"/>
    <col min="6913" max="6913" width="36.42578125" style="57" customWidth="1"/>
    <col min="6914" max="6915" width="20.7109375" style="57" customWidth="1"/>
    <col min="6916" max="7168" width="8.85546875" style="57"/>
    <col min="7169" max="7169" width="36.42578125" style="57" customWidth="1"/>
    <col min="7170" max="7171" width="20.7109375" style="57" customWidth="1"/>
    <col min="7172" max="7424" width="8.85546875" style="57"/>
    <col min="7425" max="7425" width="36.42578125" style="57" customWidth="1"/>
    <col min="7426" max="7427" width="20.7109375" style="57" customWidth="1"/>
    <col min="7428" max="7680" width="8.85546875" style="57"/>
    <col min="7681" max="7681" width="36.42578125" style="57" customWidth="1"/>
    <col min="7682" max="7683" width="20.7109375" style="57" customWidth="1"/>
    <col min="7684" max="7936" width="8.85546875" style="57"/>
    <col min="7937" max="7937" width="36.42578125" style="57" customWidth="1"/>
    <col min="7938" max="7939" width="20.7109375" style="57" customWidth="1"/>
    <col min="7940" max="8192" width="8.85546875" style="57"/>
    <col min="8193" max="8193" width="36.42578125" style="57" customWidth="1"/>
    <col min="8194" max="8195" width="20.7109375" style="57" customWidth="1"/>
    <col min="8196" max="8448" width="8.85546875" style="57"/>
    <col min="8449" max="8449" width="36.42578125" style="57" customWidth="1"/>
    <col min="8450" max="8451" width="20.7109375" style="57" customWidth="1"/>
    <col min="8452" max="8704" width="8.85546875" style="57"/>
    <col min="8705" max="8705" width="36.42578125" style="57" customWidth="1"/>
    <col min="8706" max="8707" width="20.7109375" style="57" customWidth="1"/>
    <col min="8708" max="8960" width="8.85546875" style="57"/>
    <col min="8961" max="8961" width="36.42578125" style="57" customWidth="1"/>
    <col min="8962" max="8963" width="20.7109375" style="57" customWidth="1"/>
    <col min="8964" max="9216" width="8.85546875" style="57"/>
    <col min="9217" max="9217" width="36.42578125" style="57" customWidth="1"/>
    <col min="9218" max="9219" width="20.7109375" style="57" customWidth="1"/>
    <col min="9220" max="9472" width="8.85546875" style="57"/>
    <col min="9473" max="9473" width="36.42578125" style="57" customWidth="1"/>
    <col min="9474" max="9475" width="20.7109375" style="57" customWidth="1"/>
    <col min="9476" max="9728" width="8.85546875" style="57"/>
    <col min="9729" max="9729" width="36.42578125" style="57" customWidth="1"/>
    <col min="9730" max="9731" width="20.7109375" style="57" customWidth="1"/>
    <col min="9732" max="9984" width="8.85546875" style="57"/>
    <col min="9985" max="9985" width="36.42578125" style="57" customWidth="1"/>
    <col min="9986" max="9987" width="20.7109375" style="57" customWidth="1"/>
    <col min="9988" max="10240" width="8.85546875" style="57"/>
    <col min="10241" max="10241" width="36.42578125" style="57" customWidth="1"/>
    <col min="10242" max="10243" width="20.7109375" style="57" customWidth="1"/>
    <col min="10244" max="10496" width="8.85546875" style="57"/>
    <col min="10497" max="10497" width="36.42578125" style="57" customWidth="1"/>
    <col min="10498" max="10499" width="20.7109375" style="57" customWidth="1"/>
    <col min="10500" max="10752" width="8.85546875" style="57"/>
    <col min="10753" max="10753" width="36.42578125" style="57" customWidth="1"/>
    <col min="10754" max="10755" width="20.7109375" style="57" customWidth="1"/>
    <col min="10756" max="11008" width="8.85546875" style="57"/>
    <col min="11009" max="11009" width="36.42578125" style="57" customWidth="1"/>
    <col min="11010" max="11011" width="20.7109375" style="57" customWidth="1"/>
    <col min="11012" max="11264" width="8.85546875" style="57"/>
    <col min="11265" max="11265" width="36.42578125" style="57" customWidth="1"/>
    <col min="11266" max="11267" width="20.7109375" style="57" customWidth="1"/>
    <col min="11268" max="11520" width="8.85546875" style="57"/>
    <col min="11521" max="11521" width="36.42578125" style="57" customWidth="1"/>
    <col min="11522" max="11523" width="20.7109375" style="57" customWidth="1"/>
    <col min="11524" max="11776" width="8.85546875" style="57"/>
    <col min="11777" max="11777" width="36.42578125" style="57" customWidth="1"/>
    <col min="11778" max="11779" width="20.7109375" style="57" customWidth="1"/>
    <col min="11780" max="12032" width="8.85546875" style="57"/>
    <col min="12033" max="12033" width="36.42578125" style="57" customWidth="1"/>
    <col min="12034" max="12035" width="20.7109375" style="57" customWidth="1"/>
    <col min="12036" max="12288" width="8.85546875" style="57"/>
    <col min="12289" max="12289" width="36.42578125" style="57" customWidth="1"/>
    <col min="12290" max="12291" width="20.7109375" style="57" customWidth="1"/>
    <col min="12292" max="12544" width="8.85546875" style="57"/>
    <col min="12545" max="12545" width="36.42578125" style="57" customWidth="1"/>
    <col min="12546" max="12547" width="20.7109375" style="57" customWidth="1"/>
    <col min="12548" max="12800" width="8.85546875" style="57"/>
    <col min="12801" max="12801" width="36.42578125" style="57" customWidth="1"/>
    <col min="12802" max="12803" width="20.7109375" style="57" customWidth="1"/>
    <col min="12804" max="13056" width="8.85546875" style="57"/>
    <col min="13057" max="13057" width="36.42578125" style="57" customWidth="1"/>
    <col min="13058" max="13059" width="20.7109375" style="57" customWidth="1"/>
    <col min="13060" max="13312" width="8.85546875" style="57"/>
    <col min="13313" max="13313" width="36.42578125" style="57" customWidth="1"/>
    <col min="13314" max="13315" width="20.7109375" style="57" customWidth="1"/>
    <col min="13316" max="13568" width="8.85546875" style="57"/>
    <col min="13569" max="13569" width="36.42578125" style="57" customWidth="1"/>
    <col min="13570" max="13571" width="20.7109375" style="57" customWidth="1"/>
    <col min="13572" max="13824" width="8.85546875" style="57"/>
    <col min="13825" max="13825" width="36.42578125" style="57" customWidth="1"/>
    <col min="13826" max="13827" width="20.7109375" style="57" customWidth="1"/>
    <col min="13828" max="14080" width="8.85546875" style="57"/>
    <col min="14081" max="14081" width="36.42578125" style="57" customWidth="1"/>
    <col min="14082" max="14083" width="20.7109375" style="57" customWidth="1"/>
    <col min="14084" max="14336" width="8.85546875" style="57"/>
    <col min="14337" max="14337" width="36.42578125" style="57" customWidth="1"/>
    <col min="14338" max="14339" width="20.7109375" style="57" customWidth="1"/>
    <col min="14340" max="14592" width="8.85546875" style="57"/>
    <col min="14593" max="14593" width="36.42578125" style="57" customWidth="1"/>
    <col min="14594" max="14595" width="20.7109375" style="57" customWidth="1"/>
    <col min="14596" max="14848" width="8.85546875" style="57"/>
    <col min="14849" max="14849" width="36.42578125" style="57" customWidth="1"/>
    <col min="14850" max="14851" width="20.7109375" style="57" customWidth="1"/>
    <col min="14852" max="15104" width="8.85546875" style="57"/>
    <col min="15105" max="15105" width="36.42578125" style="57" customWidth="1"/>
    <col min="15106" max="15107" width="20.7109375" style="57" customWidth="1"/>
    <col min="15108" max="15360" width="8.85546875" style="57"/>
    <col min="15361" max="15361" width="36.42578125" style="57" customWidth="1"/>
    <col min="15362" max="15363" width="20.7109375" style="57" customWidth="1"/>
    <col min="15364" max="15616" width="8.85546875" style="57"/>
    <col min="15617" max="15617" width="36.42578125" style="57" customWidth="1"/>
    <col min="15618" max="15619" width="20.7109375" style="57" customWidth="1"/>
    <col min="15620" max="15872" width="8.85546875" style="57"/>
    <col min="15873" max="15873" width="36.42578125" style="57" customWidth="1"/>
    <col min="15874" max="15875" width="20.7109375" style="57" customWidth="1"/>
    <col min="15876" max="16128" width="8.85546875" style="57"/>
    <col min="16129" max="16129" width="36.42578125" style="57" customWidth="1"/>
    <col min="16130" max="16131" width="20.7109375" style="57" customWidth="1"/>
    <col min="16132" max="16384" width="8.85546875" style="57"/>
  </cols>
  <sheetData>
    <row r="1" spans="1:3" s="55" customFormat="1">
      <c r="A1" s="55" t="s">
        <v>255</v>
      </c>
      <c r="B1" s="56" t="s">
        <v>256</v>
      </c>
      <c r="C1" s="56" t="s">
        <v>257</v>
      </c>
    </row>
    <row r="2" spans="1:3">
      <c r="A2" s="57" t="s">
        <v>377</v>
      </c>
      <c r="B2" s="57">
        <f>'D. Irtás, föld- és sziklamunka'!G6</f>
        <v>0</v>
      </c>
      <c r="C2" s="57">
        <f>'D. Irtás, föld- és sziklamunka'!H6</f>
        <v>0</v>
      </c>
    </row>
    <row r="3" spans="1:3" ht="31.5">
      <c r="A3" s="57" t="s">
        <v>378</v>
      </c>
      <c r="B3" s="57">
        <f>'D. Elektr.-ellátás, vill'!G205</f>
        <v>0</v>
      </c>
      <c r="C3" s="57">
        <f>'D. Elektr.-ellátás, vill'!H205</f>
        <v>0</v>
      </c>
    </row>
    <row r="4" spans="1:3" s="55" customFormat="1">
      <c r="A4" s="55" t="s">
        <v>264</v>
      </c>
      <c r="B4" s="55">
        <f>ROUND(SUM(B2:B3),0)</f>
        <v>0</v>
      </c>
      <c r="C4" s="55">
        <f>ROUND(SUM(C2:C3), 0)</f>
        <v>0</v>
      </c>
    </row>
  </sheetData>
  <pageMargins left="1" right="1" top="1" bottom="1" header="0.41666666666666669" footer="0.41666666666666669"/>
  <pageSetup paperSize="9" orientation="portrait" useFirstPageNumber="1" verticalDpi="0" r:id="rId1"/>
  <headerFooter>
    <oddHeader>&amp;C&amp;"Times New Roman,bold"&amp;12Munkanem összesítő</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view="pageBreakPreview" zoomScale="60" zoomScaleNormal="100" workbookViewId="0">
      <selection activeCell="N4" sqref="N4"/>
    </sheetView>
  </sheetViews>
  <sheetFormatPr defaultColWidth="8.85546875" defaultRowHeight="15.75"/>
  <cols>
    <col min="1" max="1" width="4.28515625" style="16" customWidth="1"/>
    <col min="2" max="2" width="36.7109375" style="57" customWidth="1"/>
    <col min="3" max="3" width="10.7109375" style="59" customWidth="1"/>
    <col min="4" max="4" width="10.7109375" style="57" customWidth="1"/>
    <col min="5" max="8" width="20.7109375" style="59" customWidth="1"/>
    <col min="9" max="254" width="8.85546875" style="57"/>
    <col min="255" max="255" width="4.28515625" style="57" customWidth="1"/>
    <col min="256" max="256" width="9.28515625" style="57" customWidth="1"/>
    <col min="257" max="257" width="36.7109375" style="57" customWidth="1"/>
    <col min="258" max="259" width="6.7109375" style="57" customWidth="1"/>
    <col min="260" max="261" width="8.28515625" style="57" customWidth="1"/>
    <col min="262" max="263" width="10.28515625" style="57" customWidth="1"/>
    <col min="264" max="264" width="15.7109375" style="57" customWidth="1"/>
    <col min="265" max="510" width="8.85546875" style="57"/>
    <col min="511" max="511" width="4.28515625" style="57" customWidth="1"/>
    <col min="512" max="512" width="9.28515625" style="57" customWidth="1"/>
    <col min="513" max="513" width="36.7109375" style="57" customWidth="1"/>
    <col min="514" max="515" width="6.7109375" style="57" customWidth="1"/>
    <col min="516" max="517" width="8.28515625" style="57" customWidth="1"/>
    <col min="518" max="519" width="10.28515625" style="57" customWidth="1"/>
    <col min="520" max="520" width="15.7109375" style="57" customWidth="1"/>
    <col min="521" max="766" width="8.85546875" style="57"/>
    <col min="767" max="767" width="4.28515625" style="57" customWidth="1"/>
    <col min="768" max="768" width="9.28515625" style="57" customWidth="1"/>
    <col min="769" max="769" width="36.7109375" style="57" customWidth="1"/>
    <col min="770" max="771" width="6.7109375" style="57" customWidth="1"/>
    <col min="772" max="773" width="8.28515625" style="57" customWidth="1"/>
    <col min="774" max="775" width="10.28515625" style="57" customWidth="1"/>
    <col min="776" max="776" width="15.7109375" style="57" customWidth="1"/>
    <col min="777" max="1022" width="8.85546875" style="57"/>
    <col min="1023" max="1023" width="4.28515625" style="57" customWidth="1"/>
    <col min="1024" max="1024" width="9.28515625" style="57" customWidth="1"/>
    <col min="1025" max="1025" width="36.7109375" style="57" customWidth="1"/>
    <col min="1026" max="1027" width="6.7109375" style="57" customWidth="1"/>
    <col min="1028" max="1029" width="8.28515625" style="57" customWidth="1"/>
    <col min="1030" max="1031" width="10.28515625" style="57" customWidth="1"/>
    <col min="1032" max="1032" width="15.7109375" style="57" customWidth="1"/>
    <col min="1033" max="1278" width="8.85546875" style="57"/>
    <col min="1279" max="1279" width="4.28515625" style="57" customWidth="1"/>
    <col min="1280" max="1280" width="9.28515625" style="57" customWidth="1"/>
    <col min="1281" max="1281" width="36.7109375" style="57" customWidth="1"/>
    <col min="1282" max="1283" width="6.7109375" style="57" customWidth="1"/>
    <col min="1284" max="1285" width="8.28515625" style="57" customWidth="1"/>
    <col min="1286" max="1287" width="10.28515625" style="57" customWidth="1"/>
    <col min="1288" max="1288" width="15.7109375" style="57" customWidth="1"/>
    <col min="1289" max="1534" width="8.85546875" style="57"/>
    <col min="1535" max="1535" width="4.28515625" style="57" customWidth="1"/>
    <col min="1536" max="1536" width="9.28515625" style="57" customWidth="1"/>
    <col min="1537" max="1537" width="36.7109375" style="57" customWidth="1"/>
    <col min="1538" max="1539" width="6.7109375" style="57" customWidth="1"/>
    <col min="1540" max="1541" width="8.28515625" style="57" customWidth="1"/>
    <col min="1542" max="1543" width="10.28515625" style="57" customWidth="1"/>
    <col min="1544" max="1544" width="15.7109375" style="57" customWidth="1"/>
    <col min="1545" max="1790" width="8.85546875" style="57"/>
    <col min="1791" max="1791" width="4.28515625" style="57" customWidth="1"/>
    <col min="1792" max="1792" width="9.28515625" style="57" customWidth="1"/>
    <col min="1793" max="1793" width="36.7109375" style="57" customWidth="1"/>
    <col min="1794" max="1795" width="6.7109375" style="57" customWidth="1"/>
    <col min="1796" max="1797" width="8.28515625" style="57" customWidth="1"/>
    <col min="1798" max="1799" width="10.28515625" style="57" customWidth="1"/>
    <col min="1800" max="1800" width="15.7109375" style="57" customWidth="1"/>
    <col min="1801" max="2046" width="8.85546875" style="57"/>
    <col min="2047" max="2047" width="4.28515625" style="57" customWidth="1"/>
    <col min="2048" max="2048" width="9.28515625" style="57" customWidth="1"/>
    <col min="2049" max="2049" width="36.7109375" style="57" customWidth="1"/>
    <col min="2050" max="2051" width="6.7109375" style="57" customWidth="1"/>
    <col min="2052" max="2053" width="8.28515625" style="57" customWidth="1"/>
    <col min="2054" max="2055" width="10.28515625" style="57" customWidth="1"/>
    <col min="2056" max="2056" width="15.7109375" style="57" customWidth="1"/>
    <col min="2057" max="2302" width="8.85546875" style="57"/>
    <col min="2303" max="2303" width="4.28515625" style="57" customWidth="1"/>
    <col min="2304" max="2304" width="9.28515625" style="57" customWidth="1"/>
    <col min="2305" max="2305" width="36.7109375" style="57" customWidth="1"/>
    <col min="2306" max="2307" width="6.7109375" style="57" customWidth="1"/>
    <col min="2308" max="2309" width="8.28515625" style="57" customWidth="1"/>
    <col min="2310" max="2311" width="10.28515625" style="57" customWidth="1"/>
    <col min="2312" max="2312" width="15.7109375" style="57" customWidth="1"/>
    <col min="2313" max="2558" width="8.85546875" style="57"/>
    <col min="2559" max="2559" width="4.28515625" style="57" customWidth="1"/>
    <col min="2560" max="2560" width="9.28515625" style="57" customWidth="1"/>
    <col min="2561" max="2561" width="36.7109375" style="57" customWidth="1"/>
    <col min="2562" max="2563" width="6.7109375" style="57" customWidth="1"/>
    <col min="2564" max="2565" width="8.28515625" style="57" customWidth="1"/>
    <col min="2566" max="2567" width="10.28515625" style="57" customWidth="1"/>
    <col min="2568" max="2568" width="15.7109375" style="57" customWidth="1"/>
    <col min="2569" max="2814" width="8.85546875" style="57"/>
    <col min="2815" max="2815" width="4.28515625" style="57" customWidth="1"/>
    <col min="2816" max="2816" width="9.28515625" style="57" customWidth="1"/>
    <col min="2817" max="2817" width="36.7109375" style="57" customWidth="1"/>
    <col min="2818" max="2819" width="6.7109375" style="57" customWidth="1"/>
    <col min="2820" max="2821" width="8.28515625" style="57" customWidth="1"/>
    <col min="2822" max="2823" width="10.28515625" style="57" customWidth="1"/>
    <col min="2824" max="2824" width="15.7109375" style="57" customWidth="1"/>
    <col min="2825" max="3070" width="8.85546875" style="57"/>
    <col min="3071" max="3071" width="4.28515625" style="57" customWidth="1"/>
    <col min="3072" max="3072" width="9.28515625" style="57" customWidth="1"/>
    <col min="3073" max="3073" width="36.7109375" style="57" customWidth="1"/>
    <col min="3074" max="3075" width="6.7109375" style="57" customWidth="1"/>
    <col min="3076" max="3077" width="8.28515625" style="57" customWidth="1"/>
    <col min="3078" max="3079" width="10.28515625" style="57" customWidth="1"/>
    <col min="3080" max="3080" width="15.7109375" style="57" customWidth="1"/>
    <col min="3081" max="3326" width="8.85546875" style="57"/>
    <col min="3327" max="3327" width="4.28515625" style="57" customWidth="1"/>
    <col min="3328" max="3328" width="9.28515625" style="57" customWidth="1"/>
    <col min="3329" max="3329" width="36.7109375" style="57" customWidth="1"/>
    <col min="3330" max="3331" width="6.7109375" style="57" customWidth="1"/>
    <col min="3332" max="3333" width="8.28515625" style="57" customWidth="1"/>
    <col min="3334" max="3335" width="10.28515625" style="57" customWidth="1"/>
    <col min="3336" max="3336" width="15.7109375" style="57" customWidth="1"/>
    <col min="3337" max="3582" width="8.85546875" style="57"/>
    <col min="3583" max="3583" width="4.28515625" style="57" customWidth="1"/>
    <col min="3584" max="3584" width="9.28515625" style="57" customWidth="1"/>
    <col min="3585" max="3585" width="36.7109375" style="57" customWidth="1"/>
    <col min="3586" max="3587" width="6.7109375" style="57" customWidth="1"/>
    <col min="3588" max="3589" width="8.28515625" style="57" customWidth="1"/>
    <col min="3590" max="3591" width="10.28515625" style="57" customWidth="1"/>
    <col min="3592" max="3592" width="15.7109375" style="57" customWidth="1"/>
    <col min="3593" max="3838" width="8.85546875" style="57"/>
    <col min="3839" max="3839" width="4.28515625" style="57" customWidth="1"/>
    <col min="3840" max="3840" width="9.28515625" style="57" customWidth="1"/>
    <col min="3841" max="3841" width="36.7109375" style="57" customWidth="1"/>
    <col min="3842" max="3843" width="6.7109375" style="57" customWidth="1"/>
    <col min="3844" max="3845" width="8.28515625" style="57" customWidth="1"/>
    <col min="3846" max="3847" width="10.28515625" style="57" customWidth="1"/>
    <col min="3848" max="3848" width="15.7109375" style="57" customWidth="1"/>
    <col min="3849" max="4094" width="8.85546875" style="57"/>
    <col min="4095" max="4095" width="4.28515625" style="57" customWidth="1"/>
    <col min="4096" max="4096" width="9.28515625" style="57" customWidth="1"/>
    <col min="4097" max="4097" width="36.7109375" style="57" customWidth="1"/>
    <col min="4098" max="4099" width="6.7109375" style="57" customWidth="1"/>
    <col min="4100" max="4101" width="8.28515625" style="57" customWidth="1"/>
    <col min="4102" max="4103" width="10.28515625" style="57" customWidth="1"/>
    <col min="4104" max="4104" width="15.7109375" style="57" customWidth="1"/>
    <col min="4105" max="4350" width="8.85546875" style="57"/>
    <col min="4351" max="4351" width="4.28515625" style="57" customWidth="1"/>
    <col min="4352" max="4352" width="9.28515625" style="57" customWidth="1"/>
    <col min="4353" max="4353" width="36.7109375" style="57" customWidth="1"/>
    <col min="4354" max="4355" width="6.7109375" style="57" customWidth="1"/>
    <col min="4356" max="4357" width="8.28515625" style="57" customWidth="1"/>
    <col min="4358" max="4359" width="10.28515625" style="57" customWidth="1"/>
    <col min="4360" max="4360" width="15.7109375" style="57" customWidth="1"/>
    <col min="4361" max="4606" width="8.85546875" style="57"/>
    <col min="4607" max="4607" width="4.28515625" style="57" customWidth="1"/>
    <col min="4608" max="4608" width="9.28515625" style="57" customWidth="1"/>
    <col min="4609" max="4609" width="36.7109375" style="57" customWidth="1"/>
    <col min="4610" max="4611" width="6.7109375" style="57" customWidth="1"/>
    <col min="4612" max="4613" width="8.28515625" style="57" customWidth="1"/>
    <col min="4614" max="4615" width="10.28515625" style="57" customWidth="1"/>
    <col min="4616" max="4616" width="15.7109375" style="57" customWidth="1"/>
    <col min="4617" max="4862" width="8.85546875" style="57"/>
    <col min="4863" max="4863" width="4.28515625" style="57" customWidth="1"/>
    <col min="4864" max="4864" width="9.28515625" style="57" customWidth="1"/>
    <col min="4865" max="4865" width="36.7109375" style="57" customWidth="1"/>
    <col min="4866" max="4867" width="6.7109375" style="57" customWidth="1"/>
    <col min="4868" max="4869" width="8.28515625" style="57" customWidth="1"/>
    <col min="4870" max="4871" width="10.28515625" style="57" customWidth="1"/>
    <col min="4872" max="4872" width="15.7109375" style="57" customWidth="1"/>
    <col min="4873" max="5118" width="8.85546875" style="57"/>
    <col min="5119" max="5119" width="4.28515625" style="57" customWidth="1"/>
    <col min="5120" max="5120" width="9.28515625" style="57" customWidth="1"/>
    <col min="5121" max="5121" width="36.7109375" style="57" customWidth="1"/>
    <col min="5122" max="5123" width="6.7109375" style="57" customWidth="1"/>
    <col min="5124" max="5125" width="8.28515625" style="57" customWidth="1"/>
    <col min="5126" max="5127" width="10.28515625" style="57" customWidth="1"/>
    <col min="5128" max="5128" width="15.7109375" style="57" customWidth="1"/>
    <col min="5129" max="5374" width="8.85546875" style="57"/>
    <col min="5375" max="5375" width="4.28515625" style="57" customWidth="1"/>
    <col min="5376" max="5376" width="9.28515625" style="57" customWidth="1"/>
    <col min="5377" max="5377" width="36.7109375" style="57" customWidth="1"/>
    <col min="5378" max="5379" width="6.7109375" style="57" customWidth="1"/>
    <col min="5380" max="5381" width="8.28515625" style="57" customWidth="1"/>
    <col min="5382" max="5383" width="10.28515625" style="57" customWidth="1"/>
    <col min="5384" max="5384" width="15.7109375" style="57" customWidth="1"/>
    <col min="5385" max="5630" width="8.85546875" style="57"/>
    <col min="5631" max="5631" width="4.28515625" style="57" customWidth="1"/>
    <col min="5632" max="5632" width="9.28515625" style="57" customWidth="1"/>
    <col min="5633" max="5633" width="36.7109375" style="57" customWidth="1"/>
    <col min="5634" max="5635" width="6.7109375" style="57" customWidth="1"/>
    <col min="5636" max="5637" width="8.28515625" style="57" customWidth="1"/>
    <col min="5638" max="5639" width="10.28515625" style="57" customWidth="1"/>
    <col min="5640" max="5640" width="15.7109375" style="57" customWidth="1"/>
    <col min="5641" max="5886" width="8.85546875" style="57"/>
    <col min="5887" max="5887" width="4.28515625" style="57" customWidth="1"/>
    <col min="5888" max="5888" width="9.28515625" style="57" customWidth="1"/>
    <col min="5889" max="5889" width="36.7109375" style="57" customWidth="1"/>
    <col min="5890" max="5891" width="6.7109375" style="57" customWidth="1"/>
    <col min="5892" max="5893" width="8.28515625" style="57" customWidth="1"/>
    <col min="5894" max="5895" width="10.28515625" style="57" customWidth="1"/>
    <col min="5896" max="5896" width="15.7109375" style="57" customWidth="1"/>
    <col min="5897" max="6142" width="8.85546875" style="57"/>
    <col min="6143" max="6143" width="4.28515625" style="57" customWidth="1"/>
    <col min="6144" max="6144" width="9.28515625" style="57" customWidth="1"/>
    <col min="6145" max="6145" width="36.7109375" style="57" customWidth="1"/>
    <col min="6146" max="6147" width="6.7109375" style="57" customWidth="1"/>
    <col min="6148" max="6149" width="8.28515625" style="57" customWidth="1"/>
    <col min="6150" max="6151" width="10.28515625" style="57" customWidth="1"/>
    <col min="6152" max="6152" width="15.7109375" style="57" customWidth="1"/>
    <col min="6153" max="6398" width="8.85546875" style="57"/>
    <col min="6399" max="6399" width="4.28515625" style="57" customWidth="1"/>
    <col min="6400" max="6400" width="9.28515625" style="57" customWidth="1"/>
    <col min="6401" max="6401" width="36.7109375" style="57" customWidth="1"/>
    <col min="6402" max="6403" width="6.7109375" style="57" customWidth="1"/>
    <col min="6404" max="6405" width="8.28515625" style="57" customWidth="1"/>
    <col min="6406" max="6407" width="10.28515625" style="57" customWidth="1"/>
    <col min="6408" max="6408" width="15.7109375" style="57" customWidth="1"/>
    <col min="6409" max="6654" width="8.85546875" style="57"/>
    <col min="6655" max="6655" width="4.28515625" style="57" customWidth="1"/>
    <col min="6656" max="6656" width="9.28515625" style="57" customWidth="1"/>
    <col min="6657" max="6657" width="36.7109375" style="57" customWidth="1"/>
    <col min="6658" max="6659" width="6.7109375" style="57" customWidth="1"/>
    <col min="6660" max="6661" width="8.28515625" style="57" customWidth="1"/>
    <col min="6662" max="6663" width="10.28515625" style="57" customWidth="1"/>
    <col min="6664" max="6664" width="15.7109375" style="57" customWidth="1"/>
    <col min="6665" max="6910" width="8.85546875" style="57"/>
    <col min="6911" max="6911" width="4.28515625" style="57" customWidth="1"/>
    <col min="6912" max="6912" width="9.28515625" style="57" customWidth="1"/>
    <col min="6913" max="6913" width="36.7109375" style="57" customWidth="1"/>
    <col min="6914" max="6915" width="6.7109375" style="57" customWidth="1"/>
    <col min="6916" max="6917" width="8.28515625" style="57" customWidth="1"/>
    <col min="6918" max="6919" width="10.28515625" style="57" customWidth="1"/>
    <col min="6920" max="6920" width="15.7109375" style="57" customWidth="1"/>
    <col min="6921" max="7166" width="8.85546875" style="57"/>
    <col min="7167" max="7167" width="4.28515625" style="57" customWidth="1"/>
    <col min="7168" max="7168" width="9.28515625" style="57" customWidth="1"/>
    <col min="7169" max="7169" width="36.7109375" style="57" customWidth="1"/>
    <col min="7170" max="7171" width="6.7109375" style="57" customWidth="1"/>
    <col min="7172" max="7173" width="8.28515625" style="57" customWidth="1"/>
    <col min="7174" max="7175" width="10.28515625" style="57" customWidth="1"/>
    <col min="7176" max="7176" width="15.7109375" style="57" customWidth="1"/>
    <col min="7177" max="7422" width="8.85546875" style="57"/>
    <col min="7423" max="7423" width="4.28515625" style="57" customWidth="1"/>
    <col min="7424" max="7424" width="9.28515625" style="57" customWidth="1"/>
    <col min="7425" max="7425" width="36.7109375" style="57" customWidth="1"/>
    <col min="7426" max="7427" width="6.7109375" style="57" customWidth="1"/>
    <col min="7428" max="7429" width="8.28515625" style="57" customWidth="1"/>
    <col min="7430" max="7431" width="10.28515625" style="57" customWidth="1"/>
    <col min="7432" max="7432" width="15.7109375" style="57" customWidth="1"/>
    <col min="7433" max="7678" width="8.85546875" style="57"/>
    <col min="7679" max="7679" width="4.28515625" style="57" customWidth="1"/>
    <col min="7680" max="7680" width="9.28515625" style="57" customWidth="1"/>
    <col min="7681" max="7681" width="36.7109375" style="57" customWidth="1"/>
    <col min="7682" max="7683" width="6.7109375" style="57" customWidth="1"/>
    <col min="7684" max="7685" width="8.28515625" style="57" customWidth="1"/>
    <col min="7686" max="7687" width="10.28515625" style="57" customWidth="1"/>
    <col min="7688" max="7688" width="15.7109375" style="57" customWidth="1"/>
    <col min="7689" max="7934" width="8.85546875" style="57"/>
    <col min="7935" max="7935" width="4.28515625" style="57" customWidth="1"/>
    <col min="7936" max="7936" width="9.28515625" style="57" customWidth="1"/>
    <col min="7937" max="7937" width="36.7109375" style="57" customWidth="1"/>
    <col min="7938" max="7939" width="6.7109375" style="57" customWidth="1"/>
    <col min="7940" max="7941" width="8.28515625" style="57" customWidth="1"/>
    <col min="7942" max="7943" width="10.28515625" style="57" customWidth="1"/>
    <col min="7944" max="7944" width="15.7109375" style="57" customWidth="1"/>
    <col min="7945" max="8190" width="8.85546875" style="57"/>
    <col min="8191" max="8191" width="4.28515625" style="57" customWidth="1"/>
    <col min="8192" max="8192" width="9.28515625" style="57" customWidth="1"/>
    <col min="8193" max="8193" width="36.7109375" style="57" customWidth="1"/>
    <col min="8194" max="8195" width="6.7109375" style="57" customWidth="1"/>
    <col min="8196" max="8197" width="8.28515625" style="57" customWidth="1"/>
    <col min="8198" max="8199" width="10.28515625" style="57" customWidth="1"/>
    <col min="8200" max="8200" width="15.7109375" style="57" customWidth="1"/>
    <col min="8201" max="8446" width="8.85546875" style="57"/>
    <col min="8447" max="8447" width="4.28515625" style="57" customWidth="1"/>
    <col min="8448" max="8448" width="9.28515625" style="57" customWidth="1"/>
    <col min="8449" max="8449" width="36.7109375" style="57" customWidth="1"/>
    <col min="8450" max="8451" width="6.7109375" style="57" customWidth="1"/>
    <col min="8452" max="8453" width="8.28515625" style="57" customWidth="1"/>
    <col min="8454" max="8455" width="10.28515625" style="57" customWidth="1"/>
    <col min="8456" max="8456" width="15.7109375" style="57" customWidth="1"/>
    <col min="8457" max="8702" width="8.85546875" style="57"/>
    <col min="8703" max="8703" width="4.28515625" style="57" customWidth="1"/>
    <col min="8704" max="8704" width="9.28515625" style="57" customWidth="1"/>
    <col min="8705" max="8705" width="36.7109375" style="57" customWidth="1"/>
    <col min="8706" max="8707" width="6.7109375" style="57" customWidth="1"/>
    <col min="8708" max="8709" width="8.28515625" style="57" customWidth="1"/>
    <col min="8710" max="8711" width="10.28515625" style="57" customWidth="1"/>
    <col min="8712" max="8712" width="15.7109375" style="57" customWidth="1"/>
    <col min="8713" max="8958" width="8.85546875" style="57"/>
    <col min="8959" max="8959" width="4.28515625" style="57" customWidth="1"/>
    <col min="8960" max="8960" width="9.28515625" style="57" customWidth="1"/>
    <col min="8961" max="8961" width="36.7109375" style="57" customWidth="1"/>
    <col min="8962" max="8963" width="6.7109375" style="57" customWidth="1"/>
    <col min="8964" max="8965" width="8.28515625" style="57" customWidth="1"/>
    <col min="8966" max="8967" width="10.28515625" style="57" customWidth="1"/>
    <col min="8968" max="8968" width="15.7109375" style="57" customWidth="1"/>
    <col min="8969" max="9214" width="8.85546875" style="57"/>
    <col min="9215" max="9215" width="4.28515625" style="57" customWidth="1"/>
    <col min="9216" max="9216" width="9.28515625" style="57" customWidth="1"/>
    <col min="9217" max="9217" width="36.7109375" style="57" customWidth="1"/>
    <col min="9218" max="9219" width="6.7109375" style="57" customWidth="1"/>
    <col min="9220" max="9221" width="8.28515625" style="57" customWidth="1"/>
    <col min="9222" max="9223" width="10.28515625" style="57" customWidth="1"/>
    <col min="9224" max="9224" width="15.7109375" style="57" customWidth="1"/>
    <col min="9225" max="9470" width="8.85546875" style="57"/>
    <col min="9471" max="9471" width="4.28515625" style="57" customWidth="1"/>
    <col min="9472" max="9472" width="9.28515625" style="57" customWidth="1"/>
    <col min="9473" max="9473" width="36.7109375" style="57" customWidth="1"/>
    <col min="9474" max="9475" width="6.7109375" style="57" customWidth="1"/>
    <col min="9476" max="9477" width="8.28515625" style="57" customWidth="1"/>
    <col min="9478" max="9479" width="10.28515625" style="57" customWidth="1"/>
    <col min="9480" max="9480" width="15.7109375" style="57" customWidth="1"/>
    <col min="9481" max="9726" width="8.85546875" style="57"/>
    <col min="9727" max="9727" width="4.28515625" style="57" customWidth="1"/>
    <col min="9728" max="9728" width="9.28515625" style="57" customWidth="1"/>
    <col min="9729" max="9729" width="36.7109375" style="57" customWidth="1"/>
    <col min="9730" max="9731" width="6.7109375" style="57" customWidth="1"/>
    <col min="9732" max="9733" width="8.28515625" style="57" customWidth="1"/>
    <col min="9734" max="9735" width="10.28515625" style="57" customWidth="1"/>
    <col min="9736" max="9736" width="15.7109375" style="57" customWidth="1"/>
    <col min="9737" max="9982" width="8.85546875" style="57"/>
    <col min="9983" max="9983" width="4.28515625" style="57" customWidth="1"/>
    <col min="9984" max="9984" width="9.28515625" style="57" customWidth="1"/>
    <col min="9985" max="9985" width="36.7109375" style="57" customWidth="1"/>
    <col min="9986" max="9987" width="6.7109375" style="57" customWidth="1"/>
    <col min="9988" max="9989" width="8.28515625" style="57" customWidth="1"/>
    <col min="9990" max="9991" width="10.28515625" style="57" customWidth="1"/>
    <col min="9992" max="9992" width="15.7109375" style="57" customWidth="1"/>
    <col min="9993" max="10238" width="8.85546875" style="57"/>
    <col min="10239" max="10239" width="4.28515625" style="57" customWidth="1"/>
    <col min="10240" max="10240" width="9.28515625" style="57" customWidth="1"/>
    <col min="10241" max="10241" width="36.7109375" style="57" customWidth="1"/>
    <col min="10242" max="10243" width="6.7109375" style="57" customWidth="1"/>
    <col min="10244" max="10245" width="8.28515625" style="57" customWidth="1"/>
    <col min="10246" max="10247" width="10.28515625" style="57" customWidth="1"/>
    <col min="10248" max="10248" width="15.7109375" style="57" customWidth="1"/>
    <col min="10249" max="10494" width="8.85546875" style="57"/>
    <col min="10495" max="10495" width="4.28515625" style="57" customWidth="1"/>
    <col min="10496" max="10496" width="9.28515625" style="57" customWidth="1"/>
    <col min="10497" max="10497" width="36.7109375" style="57" customWidth="1"/>
    <col min="10498" max="10499" width="6.7109375" style="57" customWidth="1"/>
    <col min="10500" max="10501" width="8.28515625" style="57" customWidth="1"/>
    <col min="10502" max="10503" width="10.28515625" style="57" customWidth="1"/>
    <col min="10504" max="10504" width="15.7109375" style="57" customWidth="1"/>
    <col min="10505" max="10750" width="8.85546875" style="57"/>
    <col min="10751" max="10751" width="4.28515625" style="57" customWidth="1"/>
    <col min="10752" max="10752" width="9.28515625" style="57" customWidth="1"/>
    <col min="10753" max="10753" width="36.7109375" style="57" customWidth="1"/>
    <col min="10754" max="10755" width="6.7109375" style="57" customWidth="1"/>
    <col min="10756" max="10757" width="8.28515625" style="57" customWidth="1"/>
    <col min="10758" max="10759" width="10.28515625" style="57" customWidth="1"/>
    <col min="10760" max="10760" width="15.7109375" style="57" customWidth="1"/>
    <col min="10761" max="11006" width="8.85546875" style="57"/>
    <col min="11007" max="11007" width="4.28515625" style="57" customWidth="1"/>
    <col min="11008" max="11008" width="9.28515625" style="57" customWidth="1"/>
    <col min="11009" max="11009" width="36.7109375" style="57" customWidth="1"/>
    <col min="11010" max="11011" width="6.7109375" style="57" customWidth="1"/>
    <col min="11012" max="11013" width="8.28515625" style="57" customWidth="1"/>
    <col min="11014" max="11015" width="10.28515625" style="57" customWidth="1"/>
    <col min="11016" max="11016" width="15.7109375" style="57" customWidth="1"/>
    <col min="11017" max="11262" width="8.85546875" style="57"/>
    <col min="11263" max="11263" width="4.28515625" style="57" customWidth="1"/>
    <col min="11264" max="11264" width="9.28515625" style="57" customWidth="1"/>
    <col min="11265" max="11265" width="36.7109375" style="57" customWidth="1"/>
    <col min="11266" max="11267" width="6.7109375" style="57" customWidth="1"/>
    <col min="11268" max="11269" width="8.28515625" style="57" customWidth="1"/>
    <col min="11270" max="11271" width="10.28515625" style="57" customWidth="1"/>
    <col min="11272" max="11272" width="15.7109375" style="57" customWidth="1"/>
    <col min="11273" max="11518" width="8.85546875" style="57"/>
    <col min="11519" max="11519" width="4.28515625" style="57" customWidth="1"/>
    <col min="11520" max="11520" width="9.28515625" style="57" customWidth="1"/>
    <col min="11521" max="11521" width="36.7109375" style="57" customWidth="1"/>
    <col min="11522" max="11523" width="6.7109375" style="57" customWidth="1"/>
    <col min="11524" max="11525" width="8.28515625" style="57" customWidth="1"/>
    <col min="11526" max="11527" width="10.28515625" style="57" customWidth="1"/>
    <col min="11528" max="11528" width="15.7109375" style="57" customWidth="1"/>
    <col min="11529" max="11774" width="8.85546875" style="57"/>
    <col min="11775" max="11775" width="4.28515625" style="57" customWidth="1"/>
    <col min="11776" max="11776" width="9.28515625" style="57" customWidth="1"/>
    <col min="11777" max="11777" width="36.7109375" style="57" customWidth="1"/>
    <col min="11778" max="11779" width="6.7109375" style="57" customWidth="1"/>
    <col min="11780" max="11781" width="8.28515625" style="57" customWidth="1"/>
    <col min="11782" max="11783" width="10.28515625" style="57" customWidth="1"/>
    <col min="11784" max="11784" width="15.7109375" style="57" customWidth="1"/>
    <col min="11785" max="12030" width="8.85546875" style="57"/>
    <col min="12031" max="12031" width="4.28515625" style="57" customWidth="1"/>
    <col min="12032" max="12032" width="9.28515625" style="57" customWidth="1"/>
    <col min="12033" max="12033" width="36.7109375" style="57" customWidth="1"/>
    <col min="12034" max="12035" width="6.7109375" style="57" customWidth="1"/>
    <col min="12036" max="12037" width="8.28515625" style="57" customWidth="1"/>
    <col min="12038" max="12039" width="10.28515625" style="57" customWidth="1"/>
    <col min="12040" max="12040" width="15.7109375" style="57" customWidth="1"/>
    <col min="12041" max="12286" width="8.85546875" style="57"/>
    <col min="12287" max="12287" width="4.28515625" style="57" customWidth="1"/>
    <col min="12288" max="12288" width="9.28515625" style="57" customWidth="1"/>
    <col min="12289" max="12289" width="36.7109375" style="57" customWidth="1"/>
    <col min="12290" max="12291" width="6.7109375" style="57" customWidth="1"/>
    <col min="12292" max="12293" width="8.28515625" style="57" customWidth="1"/>
    <col min="12294" max="12295" width="10.28515625" style="57" customWidth="1"/>
    <col min="12296" max="12296" width="15.7109375" style="57" customWidth="1"/>
    <col min="12297" max="12542" width="8.85546875" style="57"/>
    <col min="12543" max="12543" width="4.28515625" style="57" customWidth="1"/>
    <col min="12544" max="12544" width="9.28515625" style="57" customWidth="1"/>
    <col min="12545" max="12545" width="36.7109375" style="57" customWidth="1"/>
    <col min="12546" max="12547" width="6.7109375" style="57" customWidth="1"/>
    <col min="12548" max="12549" width="8.28515625" style="57" customWidth="1"/>
    <col min="12550" max="12551" width="10.28515625" style="57" customWidth="1"/>
    <col min="12552" max="12552" width="15.7109375" style="57" customWidth="1"/>
    <col min="12553" max="12798" width="8.85546875" style="57"/>
    <col min="12799" max="12799" width="4.28515625" style="57" customWidth="1"/>
    <col min="12800" max="12800" width="9.28515625" style="57" customWidth="1"/>
    <col min="12801" max="12801" width="36.7109375" style="57" customWidth="1"/>
    <col min="12802" max="12803" width="6.7109375" style="57" customWidth="1"/>
    <col min="12804" max="12805" width="8.28515625" style="57" customWidth="1"/>
    <col min="12806" max="12807" width="10.28515625" style="57" customWidth="1"/>
    <col min="12808" max="12808" width="15.7109375" style="57" customWidth="1"/>
    <col min="12809" max="13054" width="8.85546875" style="57"/>
    <col min="13055" max="13055" width="4.28515625" style="57" customWidth="1"/>
    <col min="13056" max="13056" width="9.28515625" style="57" customWidth="1"/>
    <col min="13057" max="13057" width="36.7109375" style="57" customWidth="1"/>
    <col min="13058" max="13059" width="6.7109375" style="57" customWidth="1"/>
    <col min="13060" max="13061" width="8.28515625" style="57" customWidth="1"/>
    <col min="13062" max="13063" width="10.28515625" style="57" customWidth="1"/>
    <col min="13064" max="13064" width="15.7109375" style="57" customWidth="1"/>
    <col min="13065" max="13310" width="8.85546875" style="57"/>
    <col min="13311" max="13311" width="4.28515625" style="57" customWidth="1"/>
    <col min="13312" max="13312" width="9.28515625" style="57" customWidth="1"/>
    <col min="13313" max="13313" width="36.7109375" style="57" customWidth="1"/>
    <col min="13314" max="13315" width="6.7109375" style="57" customWidth="1"/>
    <col min="13316" max="13317" width="8.28515625" style="57" customWidth="1"/>
    <col min="13318" max="13319" width="10.28515625" style="57" customWidth="1"/>
    <col min="13320" max="13320" width="15.7109375" style="57" customWidth="1"/>
    <col min="13321" max="13566" width="8.85546875" style="57"/>
    <col min="13567" max="13567" width="4.28515625" style="57" customWidth="1"/>
    <col min="13568" max="13568" width="9.28515625" style="57" customWidth="1"/>
    <col min="13569" max="13569" width="36.7109375" style="57" customWidth="1"/>
    <col min="13570" max="13571" width="6.7109375" style="57" customWidth="1"/>
    <col min="13572" max="13573" width="8.28515625" style="57" customWidth="1"/>
    <col min="13574" max="13575" width="10.28515625" style="57" customWidth="1"/>
    <col min="13576" max="13576" width="15.7109375" style="57" customWidth="1"/>
    <col min="13577" max="13822" width="8.85546875" style="57"/>
    <col min="13823" max="13823" width="4.28515625" style="57" customWidth="1"/>
    <col min="13824" max="13824" width="9.28515625" style="57" customWidth="1"/>
    <col min="13825" max="13825" width="36.7109375" style="57" customWidth="1"/>
    <col min="13826" max="13827" width="6.7109375" style="57" customWidth="1"/>
    <col min="13828" max="13829" width="8.28515625" style="57" customWidth="1"/>
    <col min="13830" max="13831" width="10.28515625" style="57" customWidth="1"/>
    <col min="13832" max="13832" width="15.7109375" style="57" customWidth="1"/>
    <col min="13833" max="14078" width="8.85546875" style="57"/>
    <col min="14079" max="14079" width="4.28515625" style="57" customWidth="1"/>
    <col min="14080" max="14080" width="9.28515625" style="57" customWidth="1"/>
    <col min="14081" max="14081" width="36.7109375" style="57" customWidth="1"/>
    <col min="14082" max="14083" width="6.7109375" style="57" customWidth="1"/>
    <col min="14084" max="14085" width="8.28515625" style="57" customWidth="1"/>
    <col min="14086" max="14087" width="10.28515625" style="57" customWidth="1"/>
    <col min="14088" max="14088" width="15.7109375" style="57" customWidth="1"/>
    <col min="14089" max="14334" width="8.85546875" style="57"/>
    <col min="14335" max="14335" width="4.28515625" style="57" customWidth="1"/>
    <col min="14336" max="14336" width="9.28515625" style="57" customWidth="1"/>
    <col min="14337" max="14337" width="36.7109375" style="57" customWidth="1"/>
    <col min="14338" max="14339" width="6.7109375" style="57" customWidth="1"/>
    <col min="14340" max="14341" width="8.28515625" style="57" customWidth="1"/>
    <col min="14342" max="14343" width="10.28515625" style="57" customWidth="1"/>
    <col min="14344" max="14344" width="15.7109375" style="57" customWidth="1"/>
    <col min="14345" max="14590" width="8.85546875" style="57"/>
    <col min="14591" max="14591" width="4.28515625" style="57" customWidth="1"/>
    <col min="14592" max="14592" width="9.28515625" style="57" customWidth="1"/>
    <col min="14593" max="14593" width="36.7109375" style="57" customWidth="1"/>
    <col min="14594" max="14595" width="6.7109375" style="57" customWidth="1"/>
    <col min="14596" max="14597" width="8.28515625" style="57" customWidth="1"/>
    <col min="14598" max="14599" width="10.28515625" style="57" customWidth="1"/>
    <col min="14600" max="14600" width="15.7109375" style="57" customWidth="1"/>
    <col min="14601" max="14846" width="8.85546875" style="57"/>
    <col min="14847" max="14847" width="4.28515625" style="57" customWidth="1"/>
    <col min="14848" max="14848" width="9.28515625" style="57" customWidth="1"/>
    <col min="14849" max="14849" width="36.7109375" style="57" customWidth="1"/>
    <col min="14850" max="14851" width="6.7109375" style="57" customWidth="1"/>
    <col min="14852" max="14853" width="8.28515625" style="57" customWidth="1"/>
    <col min="14854" max="14855" width="10.28515625" style="57" customWidth="1"/>
    <col min="14856" max="14856" width="15.7109375" style="57" customWidth="1"/>
    <col min="14857" max="15102" width="8.85546875" style="57"/>
    <col min="15103" max="15103" width="4.28515625" style="57" customWidth="1"/>
    <col min="15104" max="15104" width="9.28515625" style="57" customWidth="1"/>
    <col min="15105" max="15105" width="36.7109375" style="57" customWidth="1"/>
    <col min="15106" max="15107" width="6.7109375" style="57" customWidth="1"/>
    <col min="15108" max="15109" width="8.28515625" style="57" customWidth="1"/>
    <col min="15110" max="15111" width="10.28515625" style="57" customWidth="1"/>
    <col min="15112" max="15112" width="15.7109375" style="57" customWidth="1"/>
    <col min="15113" max="15358" width="8.85546875" style="57"/>
    <col min="15359" max="15359" width="4.28515625" style="57" customWidth="1"/>
    <col min="15360" max="15360" width="9.28515625" style="57" customWidth="1"/>
    <col min="15361" max="15361" width="36.7109375" style="57" customWidth="1"/>
    <col min="15362" max="15363" width="6.7109375" style="57" customWidth="1"/>
    <col min="15364" max="15365" width="8.28515625" style="57" customWidth="1"/>
    <col min="15366" max="15367" width="10.28515625" style="57" customWidth="1"/>
    <col min="15368" max="15368" width="15.7109375" style="57" customWidth="1"/>
    <col min="15369" max="15614" width="8.85546875" style="57"/>
    <col min="15615" max="15615" width="4.28515625" style="57" customWidth="1"/>
    <col min="15616" max="15616" width="9.28515625" style="57" customWidth="1"/>
    <col min="15617" max="15617" width="36.7109375" style="57" customWidth="1"/>
    <col min="15618" max="15619" width="6.7109375" style="57" customWidth="1"/>
    <col min="15620" max="15621" width="8.28515625" style="57" customWidth="1"/>
    <col min="15622" max="15623" width="10.28515625" style="57" customWidth="1"/>
    <col min="15624" max="15624" width="15.7109375" style="57" customWidth="1"/>
    <col min="15625" max="15870" width="8.85546875" style="57"/>
    <col min="15871" max="15871" width="4.28515625" style="57" customWidth="1"/>
    <col min="15872" max="15872" width="9.28515625" style="57" customWidth="1"/>
    <col min="15873" max="15873" width="36.7109375" style="57" customWidth="1"/>
    <col min="15874" max="15875" width="6.7109375" style="57" customWidth="1"/>
    <col min="15876" max="15877" width="8.28515625" style="57" customWidth="1"/>
    <col min="15878" max="15879" width="10.28515625" style="57" customWidth="1"/>
    <col min="15880" max="15880" width="15.7109375" style="57" customWidth="1"/>
    <col min="15881" max="16126" width="8.85546875" style="57"/>
    <col min="16127" max="16127" width="4.28515625" style="57" customWidth="1"/>
    <col min="16128" max="16128" width="9.28515625" style="57" customWidth="1"/>
    <col min="16129" max="16129" width="36.7109375" style="57" customWidth="1"/>
    <col min="16130" max="16131" width="6.7109375" style="57" customWidth="1"/>
    <col min="16132" max="16133" width="8.28515625" style="57" customWidth="1"/>
    <col min="16134" max="16135" width="10.28515625" style="57" customWidth="1"/>
    <col min="16136" max="16136" width="15.7109375" style="57" customWidth="1"/>
    <col min="16137" max="16384" width="8.85546875" style="57"/>
  </cols>
  <sheetData>
    <row r="1" spans="1:8" s="58" customFormat="1" ht="31.5">
      <c r="A1" s="34" t="s">
        <v>265</v>
      </c>
      <c r="B1" s="55" t="s">
        <v>266</v>
      </c>
      <c r="C1" s="56" t="s">
        <v>267</v>
      </c>
      <c r="D1" s="55" t="s">
        <v>268</v>
      </c>
      <c r="E1" s="56" t="s">
        <v>269</v>
      </c>
      <c r="F1" s="56" t="s">
        <v>270</v>
      </c>
      <c r="G1" s="56" t="s">
        <v>271</v>
      </c>
      <c r="H1" s="56" t="s">
        <v>272</v>
      </c>
    </row>
    <row r="2" spans="1:8" ht="78.75">
      <c r="A2" s="16">
        <v>1</v>
      </c>
      <c r="B2" s="65" t="s">
        <v>379</v>
      </c>
      <c r="C2" s="59">
        <v>450</v>
      </c>
      <c r="D2" s="57" t="s">
        <v>15</v>
      </c>
      <c r="G2" s="59">
        <f>ROUND(C2*E2, 0)</f>
        <v>0</v>
      </c>
      <c r="H2" s="59">
        <f>ROUND(C2*F2, 0)</f>
        <v>0</v>
      </c>
    </row>
    <row r="4" spans="1:8" ht="96">
      <c r="A4" s="16">
        <v>2</v>
      </c>
      <c r="B4" s="65" t="s">
        <v>428</v>
      </c>
      <c r="C4" s="59">
        <v>21</v>
      </c>
      <c r="D4" s="57" t="s">
        <v>15</v>
      </c>
      <c r="G4" s="59">
        <f>ROUND(C4*E4, 0)</f>
        <v>0</v>
      </c>
      <c r="H4" s="59">
        <f>ROUND(C4*F4, 0)</f>
        <v>0</v>
      </c>
    </row>
    <row r="6" spans="1:8" s="60" customFormat="1">
      <c r="A6" s="34"/>
      <c r="B6" s="55" t="s">
        <v>275</v>
      </c>
      <c r="C6" s="56"/>
      <c r="D6" s="55"/>
      <c r="E6" s="56"/>
      <c r="F6" s="56"/>
      <c r="G6" s="56">
        <f>ROUND(SUM(G2:G5),0)</f>
        <v>0</v>
      </c>
      <c r="H6" s="56">
        <f>ROUND(SUM(H2:H5),0)</f>
        <v>0</v>
      </c>
    </row>
  </sheetData>
  <pageMargins left="0.2361111111111111" right="0.2361111111111111" top="0.69444444444444442" bottom="0.69444444444444442" header="0.41666666666666669" footer="0.41666666666666669"/>
  <pageSetup paperSize="9" scale="68" orientation="portrait" useFirstPageNumber="1" verticalDpi="0" r:id="rId1"/>
  <headerFooter>
    <oddHeader>&amp;L&amp;"Times New Roman CE,bold"&amp;10 Irtás, föld- és sziklamunka</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5"/>
  <sheetViews>
    <sheetView view="pageBreakPreview" zoomScale="60" zoomScaleNormal="130" workbookViewId="0">
      <selection activeCell="J4" sqref="J4"/>
    </sheetView>
  </sheetViews>
  <sheetFormatPr defaultColWidth="8.85546875" defaultRowHeight="15.75"/>
  <cols>
    <col min="1" max="1" width="4.28515625" style="16" customWidth="1"/>
    <col min="2" max="2" width="36.7109375" style="57" customWidth="1"/>
    <col min="3" max="3" width="10.7109375" style="59" customWidth="1"/>
    <col min="4" max="4" width="6.7109375" style="57" customWidth="1"/>
    <col min="5" max="8" width="20.7109375" style="59" customWidth="1"/>
    <col min="9" max="254" width="8.85546875" style="57"/>
    <col min="255" max="255" width="4.28515625" style="57" customWidth="1"/>
    <col min="256" max="256" width="9.28515625" style="57" customWidth="1"/>
    <col min="257" max="257" width="36.7109375" style="57" customWidth="1"/>
    <col min="258" max="259" width="6.7109375" style="57" customWidth="1"/>
    <col min="260" max="261" width="8.28515625" style="57" customWidth="1"/>
    <col min="262" max="263" width="10.28515625" style="57" customWidth="1"/>
    <col min="264" max="264" width="15.7109375" style="57" customWidth="1"/>
    <col min="265" max="510" width="8.85546875" style="57"/>
    <col min="511" max="511" width="4.28515625" style="57" customWidth="1"/>
    <col min="512" max="512" width="9.28515625" style="57" customWidth="1"/>
    <col min="513" max="513" width="36.7109375" style="57" customWidth="1"/>
    <col min="514" max="515" width="6.7109375" style="57" customWidth="1"/>
    <col min="516" max="517" width="8.28515625" style="57" customWidth="1"/>
    <col min="518" max="519" width="10.28515625" style="57" customWidth="1"/>
    <col min="520" max="520" width="15.7109375" style="57" customWidth="1"/>
    <col min="521" max="766" width="8.85546875" style="57"/>
    <col min="767" max="767" width="4.28515625" style="57" customWidth="1"/>
    <col min="768" max="768" width="9.28515625" style="57" customWidth="1"/>
    <col min="769" max="769" width="36.7109375" style="57" customWidth="1"/>
    <col min="770" max="771" width="6.7109375" style="57" customWidth="1"/>
    <col min="772" max="773" width="8.28515625" style="57" customWidth="1"/>
    <col min="774" max="775" width="10.28515625" style="57" customWidth="1"/>
    <col min="776" max="776" width="15.7109375" style="57" customWidth="1"/>
    <col min="777" max="1022" width="8.85546875" style="57"/>
    <col min="1023" max="1023" width="4.28515625" style="57" customWidth="1"/>
    <col min="1024" max="1024" width="9.28515625" style="57" customWidth="1"/>
    <col min="1025" max="1025" width="36.7109375" style="57" customWidth="1"/>
    <col min="1026" max="1027" width="6.7109375" style="57" customWidth="1"/>
    <col min="1028" max="1029" width="8.28515625" style="57" customWidth="1"/>
    <col min="1030" max="1031" width="10.28515625" style="57" customWidth="1"/>
    <col min="1032" max="1032" width="15.7109375" style="57" customWidth="1"/>
    <col min="1033" max="1278" width="8.85546875" style="57"/>
    <col min="1279" max="1279" width="4.28515625" style="57" customWidth="1"/>
    <col min="1280" max="1280" width="9.28515625" style="57" customWidth="1"/>
    <col min="1281" max="1281" width="36.7109375" style="57" customWidth="1"/>
    <col min="1282" max="1283" width="6.7109375" style="57" customWidth="1"/>
    <col min="1284" max="1285" width="8.28515625" style="57" customWidth="1"/>
    <col min="1286" max="1287" width="10.28515625" style="57" customWidth="1"/>
    <col min="1288" max="1288" width="15.7109375" style="57" customWidth="1"/>
    <col min="1289" max="1534" width="8.85546875" style="57"/>
    <col min="1535" max="1535" width="4.28515625" style="57" customWidth="1"/>
    <col min="1536" max="1536" width="9.28515625" style="57" customWidth="1"/>
    <col min="1537" max="1537" width="36.7109375" style="57" customWidth="1"/>
    <col min="1538" max="1539" width="6.7109375" style="57" customWidth="1"/>
    <col min="1540" max="1541" width="8.28515625" style="57" customWidth="1"/>
    <col min="1542" max="1543" width="10.28515625" style="57" customWidth="1"/>
    <col min="1544" max="1544" width="15.7109375" style="57" customWidth="1"/>
    <col min="1545" max="1790" width="8.85546875" style="57"/>
    <col min="1791" max="1791" width="4.28515625" style="57" customWidth="1"/>
    <col min="1792" max="1792" width="9.28515625" style="57" customWidth="1"/>
    <col min="1793" max="1793" width="36.7109375" style="57" customWidth="1"/>
    <col min="1794" max="1795" width="6.7109375" style="57" customWidth="1"/>
    <col min="1796" max="1797" width="8.28515625" style="57" customWidth="1"/>
    <col min="1798" max="1799" width="10.28515625" style="57" customWidth="1"/>
    <col min="1800" max="1800" width="15.7109375" style="57" customWidth="1"/>
    <col min="1801" max="2046" width="8.85546875" style="57"/>
    <col min="2047" max="2047" width="4.28515625" style="57" customWidth="1"/>
    <col min="2048" max="2048" width="9.28515625" style="57" customWidth="1"/>
    <col min="2049" max="2049" width="36.7109375" style="57" customWidth="1"/>
    <col min="2050" max="2051" width="6.7109375" style="57" customWidth="1"/>
    <col min="2052" max="2053" width="8.28515625" style="57" customWidth="1"/>
    <col min="2054" max="2055" width="10.28515625" style="57" customWidth="1"/>
    <col min="2056" max="2056" width="15.7109375" style="57" customWidth="1"/>
    <col min="2057" max="2302" width="8.85546875" style="57"/>
    <col min="2303" max="2303" width="4.28515625" style="57" customWidth="1"/>
    <col min="2304" max="2304" width="9.28515625" style="57" customWidth="1"/>
    <col min="2305" max="2305" width="36.7109375" style="57" customWidth="1"/>
    <col min="2306" max="2307" width="6.7109375" style="57" customWidth="1"/>
    <col min="2308" max="2309" width="8.28515625" style="57" customWidth="1"/>
    <col min="2310" max="2311" width="10.28515625" style="57" customWidth="1"/>
    <col min="2312" max="2312" width="15.7109375" style="57" customWidth="1"/>
    <col min="2313" max="2558" width="8.85546875" style="57"/>
    <col min="2559" max="2559" width="4.28515625" style="57" customWidth="1"/>
    <col min="2560" max="2560" width="9.28515625" style="57" customWidth="1"/>
    <col min="2561" max="2561" width="36.7109375" style="57" customWidth="1"/>
    <col min="2562" max="2563" width="6.7109375" style="57" customWidth="1"/>
    <col min="2564" max="2565" width="8.28515625" style="57" customWidth="1"/>
    <col min="2566" max="2567" width="10.28515625" style="57" customWidth="1"/>
    <col min="2568" max="2568" width="15.7109375" style="57" customWidth="1"/>
    <col min="2569" max="2814" width="8.85546875" style="57"/>
    <col min="2815" max="2815" width="4.28515625" style="57" customWidth="1"/>
    <col min="2816" max="2816" width="9.28515625" style="57" customWidth="1"/>
    <col min="2817" max="2817" width="36.7109375" style="57" customWidth="1"/>
    <col min="2818" max="2819" width="6.7109375" style="57" customWidth="1"/>
    <col min="2820" max="2821" width="8.28515625" style="57" customWidth="1"/>
    <col min="2822" max="2823" width="10.28515625" style="57" customWidth="1"/>
    <col min="2824" max="2824" width="15.7109375" style="57" customWidth="1"/>
    <col min="2825" max="3070" width="8.85546875" style="57"/>
    <col min="3071" max="3071" width="4.28515625" style="57" customWidth="1"/>
    <col min="3072" max="3072" width="9.28515625" style="57" customWidth="1"/>
    <col min="3073" max="3073" width="36.7109375" style="57" customWidth="1"/>
    <col min="3074" max="3075" width="6.7109375" style="57" customWidth="1"/>
    <col min="3076" max="3077" width="8.28515625" style="57" customWidth="1"/>
    <col min="3078" max="3079" width="10.28515625" style="57" customWidth="1"/>
    <col min="3080" max="3080" width="15.7109375" style="57" customWidth="1"/>
    <col min="3081" max="3326" width="8.85546875" style="57"/>
    <col min="3327" max="3327" width="4.28515625" style="57" customWidth="1"/>
    <col min="3328" max="3328" width="9.28515625" style="57" customWidth="1"/>
    <col min="3329" max="3329" width="36.7109375" style="57" customWidth="1"/>
    <col min="3330" max="3331" width="6.7109375" style="57" customWidth="1"/>
    <col min="3332" max="3333" width="8.28515625" style="57" customWidth="1"/>
    <col min="3334" max="3335" width="10.28515625" style="57" customWidth="1"/>
    <col min="3336" max="3336" width="15.7109375" style="57" customWidth="1"/>
    <col min="3337" max="3582" width="8.85546875" style="57"/>
    <col min="3583" max="3583" width="4.28515625" style="57" customWidth="1"/>
    <col min="3584" max="3584" width="9.28515625" style="57" customWidth="1"/>
    <col min="3585" max="3585" width="36.7109375" style="57" customWidth="1"/>
    <col min="3586" max="3587" width="6.7109375" style="57" customWidth="1"/>
    <col min="3588" max="3589" width="8.28515625" style="57" customWidth="1"/>
    <col min="3590" max="3591" width="10.28515625" style="57" customWidth="1"/>
    <col min="3592" max="3592" width="15.7109375" style="57" customWidth="1"/>
    <col min="3593" max="3838" width="8.85546875" style="57"/>
    <col min="3839" max="3839" width="4.28515625" style="57" customWidth="1"/>
    <col min="3840" max="3840" width="9.28515625" style="57" customWidth="1"/>
    <col min="3841" max="3841" width="36.7109375" style="57" customWidth="1"/>
    <col min="3842" max="3843" width="6.7109375" style="57" customWidth="1"/>
    <col min="3844" max="3845" width="8.28515625" style="57" customWidth="1"/>
    <col min="3846" max="3847" width="10.28515625" style="57" customWidth="1"/>
    <col min="3848" max="3848" width="15.7109375" style="57" customWidth="1"/>
    <col min="3849" max="4094" width="8.85546875" style="57"/>
    <col min="4095" max="4095" width="4.28515625" style="57" customWidth="1"/>
    <col min="4096" max="4096" width="9.28515625" style="57" customWidth="1"/>
    <col min="4097" max="4097" width="36.7109375" style="57" customWidth="1"/>
    <col min="4098" max="4099" width="6.7109375" style="57" customWidth="1"/>
    <col min="4100" max="4101" width="8.28515625" style="57" customWidth="1"/>
    <col min="4102" max="4103" width="10.28515625" style="57" customWidth="1"/>
    <col min="4104" max="4104" width="15.7109375" style="57" customWidth="1"/>
    <col min="4105" max="4350" width="8.85546875" style="57"/>
    <col min="4351" max="4351" width="4.28515625" style="57" customWidth="1"/>
    <col min="4352" max="4352" width="9.28515625" style="57" customWidth="1"/>
    <col min="4353" max="4353" width="36.7109375" style="57" customWidth="1"/>
    <col min="4354" max="4355" width="6.7109375" style="57" customWidth="1"/>
    <col min="4356" max="4357" width="8.28515625" style="57" customWidth="1"/>
    <col min="4358" max="4359" width="10.28515625" style="57" customWidth="1"/>
    <col min="4360" max="4360" width="15.7109375" style="57" customWidth="1"/>
    <col min="4361" max="4606" width="8.85546875" style="57"/>
    <col min="4607" max="4607" width="4.28515625" style="57" customWidth="1"/>
    <col min="4608" max="4608" width="9.28515625" style="57" customWidth="1"/>
    <col min="4609" max="4609" width="36.7109375" style="57" customWidth="1"/>
    <col min="4610" max="4611" width="6.7109375" style="57" customWidth="1"/>
    <col min="4612" max="4613" width="8.28515625" style="57" customWidth="1"/>
    <col min="4614" max="4615" width="10.28515625" style="57" customWidth="1"/>
    <col min="4616" max="4616" width="15.7109375" style="57" customWidth="1"/>
    <col min="4617" max="4862" width="8.85546875" style="57"/>
    <col min="4863" max="4863" width="4.28515625" style="57" customWidth="1"/>
    <col min="4864" max="4864" width="9.28515625" style="57" customWidth="1"/>
    <col min="4865" max="4865" width="36.7109375" style="57" customWidth="1"/>
    <col min="4866" max="4867" width="6.7109375" style="57" customWidth="1"/>
    <col min="4868" max="4869" width="8.28515625" style="57" customWidth="1"/>
    <col min="4870" max="4871" width="10.28515625" style="57" customWidth="1"/>
    <col min="4872" max="4872" width="15.7109375" style="57" customWidth="1"/>
    <col min="4873" max="5118" width="8.85546875" style="57"/>
    <col min="5119" max="5119" width="4.28515625" style="57" customWidth="1"/>
    <col min="5120" max="5120" width="9.28515625" style="57" customWidth="1"/>
    <col min="5121" max="5121" width="36.7109375" style="57" customWidth="1"/>
    <col min="5122" max="5123" width="6.7109375" style="57" customWidth="1"/>
    <col min="5124" max="5125" width="8.28515625" style="57" customWidth="1"/>
    <col min="5126" max="5127" width="10.28515625" style="57" customWidth="1"/>
    <col min="5128" max="5128" width="15.7109375" style="57" customWidth="1"/>
    <col min="5129" max="5374" width="8.85546875" style="57"/>
    <col min="5375" max="5375" width="4.28515625" style="57" customWidth="1"/>
    <col min="5376" max="5376" width="9.28515625" style="57" customWidth="1"/>
    <col min="5377" max="5377" width="36.7109375" style="57" customWidth="1"/>
    <col min="5378" max="5379" width="6.7109375" style="57" customWidth="1"/>
    <col min="5380" max="5381" width="8.28515625" style="57" customWidth="1"/>
    <col min="5382" max="5383" width="10.28515625" style="57" customWidth="1"/>
    <col min="5384" max="5384" width="15.7109375" style="57" customWidth="1"/>
    <col min="5385" max="5630" width="8.85546875" style="57"/>
    <col min="5631" max="5631" width="4.28515625" style="57" customWidth="1"/>
    <col min="5632" max="5632" width="9.28515625" style="57" customWidth="1"/>
    <col min="5633" max="5633" width="36.7109375" style="57" customWidth="1"/>
    <col min="5634" max="5635" width="6.7109375" style="57" customWidth="1"/>
    <col min="5636" max="5637" width="8.28515625" style="57" customWidth="1"/>
    <col min="5638" max="5639" width="10.28515625" style="57" customWidth="1"/>
    <col min="5640" max="5640" width="15.7109375" style="57" customWidth="1"/>
    <col min="5641" max="5886" width="8.85546875" style="57"/>
    <col min="5887" max="5887" width="4.28515625" style="57" customWidth="1"/>
    <col min="5888" max="5888" width="9.28515625" style="57" customWidth="1"/>
    <col min="5889" max="5889" width="36.7109375" style="57" customWidth="1"/>
    <col min="5890" max="5891" width="6.7109375" style="57" customWidth="1"/>
    <col min="5892" max="5893" width="8.28515625" style="57" customWidth="1"/>
    <col min="5894" max="5895" width="10.28515625" style="57" customWidth="1"/>
    <col min="5896" max="5896" width="15.7109375" style="57" customWidth="1"/>
    <col min="5897" max="6142" width="8.85546875" style="57"/>
    <col min="6143" max="6143" width="4.28515625" style="57" customWidth="1"/>
    <col min="6144" max="6144" width="9.28515625" style="57" customWidth="1"/>
    <col min="6145" max="6145" width="36.7109375" style="57" customWidth="1"/>
    <col min="6146" max="6147" width="6.7109375" style="57" customWidth="1"/>
    <col min="6148" max="6149" width="8.28515625" style="57" customWidth="1"/>
    <col min="6150" max="6151" width="10.28515625" style="57" customWidth="1"/>
    <col min="6152" max="6152" width="15.7109375" style="57" customWidth="1"/>
    <col min="6153" max="6398" width="8.85546875" style="57"/>
    <col min="6399" max="6399" width="4.28515625" style="57" customWidth="1"/>
    <col min="6400" max="6400" width="9.28515625" style="57" customWidth="1"/>
    <col min="6401" max="6401" width="36.7109375" style="57" customWidth="1"/>
    <col min="6402" max="6403" width="6.7109375" style="57" customWidth="1"/>
    <col min="6404" max="6405" width="8.28515625" style="57" customWidth="1"/>
    <col min="6406" max="6407" width="10.28515625" style="57" customWidth="1"/>
    <col min="6408" max="6408" width="15.7109375" style="57" customWidth="1"/>
    <col min="6409" max="6654" width="8.85546875" style="57"/>
    <col min="6655" max="6655" width="4.28515625" style="57" customWidth="1"/>
    <col min="6656" max="6656" width="9.28515625" style="57" customWidth="1"/>
    <col min="6657" max="6657" width="36.7109375" style="57" customWidth="1"/>
    <col min="6658" max="6659" width="6.7109375" style="57" customWidth="1"/>
    <col min="6660" max="6661" width="8.28515625" style="57" customWidth="1"/>
    <col min="6662" max="6663" width="10.28515625" style="57" customWidth="1"/>
    <col min="6664" max="6664" width="15.7109375" style="57" customWidth="1"/>
    <col min="6665" max="6910" width="8.85546875" style="57"/>
    <col min="6911" max="6911" width="4.28515625" style="57" customWidth="1"/>
    <col min="6912" max="6912" width="9.28515625" style="57" customWidth="1"/>
    <col min="6913" max="6913" width="36.7109375" style="57" customWidth="1"/>
    <col min="6914" max="6915" width="6.7109375" style="57" customWidth="1"/>
    <col min="6916" max="6917" width="8.28515625" style="57" customWidth="1"/>
    <col min="6918" max="6919" width="10.28515625" style="57" customWidth="1"/>
    <col min="6920" max="6920" width="15.7109375" style="57" customWidth="1"/>
    <col min="6921" max="7166" width="8.85546875" style="57"/>
    <col min="7167" max="7167" width="4.28515625" style="57" customWidth="1"/>
    <col min="7168" max="7168" width="9.28515625" style="57" customWidth="1"/>
    <col min="7169" max="7169" width="36.7109375" style="57" customWidth="1"/>
    <col min="7170" max="7171" width="6.7109375" style="57" customWidth="1"/>
    <col min="7172" max="7173" width="8.28515625" style="57" customWidth="1"/>
    <col min="7174" max="7175" width="10.28515625" style="57" customWidth="1"/>
    <col min="7176" max="7176" width="15.7109375" style="57" customWidth="1"/>
    <col min="7177" max="7422" width="8.85546875" style="57"/>
    <col min="7423" max="7423" width="4.28515625" style="57" customWidth="1"/>
    <col min="7424" max="7424" width="9.28515625" style="57" customWidth="1"/>
    <col min="7425" max="7425" width="36.7109375" style="57" customWidth="1"/>
    <col min="7426" max="7427" width="6.7109375" style="57" customWidth="1"/>
    <col min="7428" max="7429" width="8.28515625" style="57" customWidth="1"/>
    <col min="7430" max="7431" width="10.28515625" style="57" customWidth="1"/>
    <col min="7432" max="7432" width="15.7109375" style="57" customWidth="1"/>
    <col min="7433" max="7678" width="8.85546875" style="57"/>
    <col min="7679" max="7679" width="4.28515625" style="57" customWidth="1"/>
    <col min="7680" max="7680" width="9.28515625" style="57" customWidth="1"/>
    <col min="7681" max="7681" width="36.7109375" style="57" customWidth="1"/>
    <col min="7682" max="7683" width="6.7109375" style="57" customWidth="1"/>
    <col min="7684" max="7685" width="8.28515625" style="57" customWidth="1"/>
    <col min="7686" max="7687" width="10.28515625" style="57" customWidth="1"/>
    <col min="7688" max="7688" width="15.7109375" style="57" customWidth="1"/>
    <col min="7689" max="7934" width="8.85546875" style="57"/>
    <col min="7935" max="7935" width="4.28515625" style="57" customWidth="1"/>
    <col min="7936" max="7936" width="9.28515625" style="57" customWidth="1"/>
    <col min="7937" max="7937" width="36.7109375" style="57" customWidth="1"/>
    <col min="7938" max="7939" width="6.7109375" style="57" customWidth="1"/>
    <col min="7940" max="7941" width="8.28515625" style="57" customWidth="1"/>
    <col min="7942" max="7943" width="10.28515625" style="57" customWidth="1"/>
    <col min="7944" max="7944" width="15.7109375" style="57" customWidth="1"/>
    <col min="7945" max="8190" width="8.85546875" style="57"/>
    <col min="8191" max="8191" width="4.28515625" style="57" customWidth="1"/>
    <col min="8192" max="8192" width="9.28515625" style="57" customWidth="1"/>
    <col min="8193" max="8193" width="36.7109375" style="57" customWidth="1"/>
    <col min="8194" max="8195" width="6.7109375" style="57" customWidth="1"/>
    <col min="8196" max="8197" width="8.28515625" style="57" customWidth="1"/>
    <col min="8198" max="8199" width="10.28515625" style="57" customWidth="1"/>
    <col min="8200" max="8200" width="15.7109375" style="57" customWidth="1"/>
    <col min="8201" max="8446" width="8.85546875" style="57"/>
    <col min="8447" max="8447" width="4.28515625" style="57" customWidth="1"/>
    <col min="8448" max="8448" width="9.28515625" style="57" customWidth="1"/>
    <col min="8449" max="8449" width="36.7109375" style="57" customWidth="1"/>
    <col min="8450" max="8451" width="6.7109375" style="57" customWidth="1"/>
    <col min="8452" max="8453" width="8.28515625" style="57" customWidth="1"/>
    <col min="8454" max="8455" width="10.28515625" style="57" customWidth="1"/>
    <col min="8456" max="8456" width="15.7109375" style="57" customWidth="1"/>
    <col min="8457" max="8702" width="8.85546875" style="57"/>
    <col min="8703" max="8703" width="4.28515625" style="57" customWidth="1"/>
    <col min="8704" max="8704" width="9.28515625" style="57" customWidth="1"/>
    <col min="8705" max="8705" width="36.7109375" style="57" customWidth="1"/>
    <col min="8706" max="8707" width="6.7109375" style="57" customWidth="1"/>
    <col min="8708" max="8709" width="8.28515625" style="57" customWidth="1"/>
    <col min="8710" max="8711" width="10.28515625" style="57" customWidth="1"/>
    <col min="8712" max="8712" width="15.7109375" style="57" customWidth="1"/>
    <col min="8713" max="8958" width="8.85546875" style="57"/>
    <col min="8959" max="8959" width="4.28515625" style="57" customWidth="1"/>
    <col min="8960" max="8960" width="9.28515625" style="57" customWidth="1"/>
    <col min="8961" max="8961" width="36.7109375" style="57" customWidth="1"/>
    <col min="8962" max="8963" width="6.7109375" style="57" customWidth="1"/>
    <col min="8964" max="8965" width="8.28515625" style="57" customWidth="1"/>
    <col min="8966" max="8967" width="10.28515625" style="57" customWidth="1"/>
    <col min="8968" max="8968" width="15.7109375" style="57" customWidth="1"/>
    <col min="8969" max="9214" width="8.85546875" style="57"/>
    <col min="9215" max="9215" width="4.28515625" style="57" customWidth="1"/>
    <col min="9216" max="9216" width="9.28515625" style="57" customWidth="1"/>
    <col min="9217" max="9217" width="36.7109375" style="57" customWidth="1"/>
    <col min="9218" max="9219" width="6.7109375" style="57" customWidth="1"/>
    <col min="9220" max="9221" width="8.28515625" style="57" customWidth="1"/>
    <col min="9222" max="9223" width="10.28515625" style="57" customWidth="1"/>
    <col min="9224" max="9224" width="15.7109375" style="57" customWidth="1"/>
    <col min="9225" max="9470" width="8.85546875" style="57"/>
    <col min="9471" max="9471" width="4.28515625" style="57" customWidth="1"/>
    <col min="9472" max="9472" width="9.28515625" style="57" customWidth="1"/>
    <col min="9473" max="9473" width="36.7109375" style="57" customWidth="1"/>
    <col min="9474" max="9475" width="6.7109375" style="57" customWidth="1"/>
    <col min="9476" max="9477" width="8.28515625" style="57" customWidth="1"/>
    <col min="9478" max="9479" width="10.28515625" style="57" customWidth="1"/>
    <col min="9480" max="9480" width="15.7109375" style="57" customWidth="1"/>
    <col min="9481" max="9726" width="8.85546875" style="57"/>
    <col min="9727" max="9727" width="4.28515625" style="57" customWidth="1"/>
    <col min="9728" max="9728" width="9.28515625" style="57" customWidth="1"/>
    <col min="9729" max="9729" width="36.7109375" style="57" customWidth="1"/>
    <col min="9730" max="9731" width="6.7109375" style="57" customWidth="1"/>
    <col min="9732" max="9733" width="8.28515625" style="57" customWidth="1"/>
    <col min="9734" max="9735" width="10.28515625" style="57" customWidth="1"/>
    <col min="9736" max="9736" width="15.7109375" style="57" customWidth="1"/>
    <col min="9737" max="9982" width="8.85546875" style="57"/>
    <col min="9983" max="9983" width="4.28515625" style="57" customWidth="1"/>
    <col min="9984" max="9984" width="9.28515625" style="57" customWidth="1"/>
    <col min="9985" max="9985" width="36.7109375" style="57" customWidth="1"/>
    <col min="9986" max="9987" width="6.7109375" style="57" customWidth="1"/>
    <col min="9988" max="9989" width="8.28515625" style="57" customWidth="1"/>
    <col min="9990" max="9991" width="10.28515625" style="57" customWidth="1"/>
    <col min="9992" max="9992" width="15.7109375" style="57" customWidth="1"/>
    <col min="9993" max="10238" width="8.85546875" style="57"/>
    <col min="10239" max="10239" width="4.28515625" style="57" customWidth="1"/>
    <col min="10240" max="10240" width="9.28515625" style="57" customWidth="1"/>
    <col min="10241" max="10241" width="36.7109375" style="57" customWidth="1"/>
    <col min="10242" max="10243" width="6.7109375" style="57" customWidth="1"/>
    <col min="10244" max="10245" width="8.28515625" style="57" customWidth="1"/>
    <col min="10246" max="10247" width="10.28515625" style="57" customWidth="1"/>
    <col min="10248" max="10248" width="15.7109375" style="57" customWidth="1"/>
    <col min="10249" max="10494" width="8.85546875" style="57"/>
    <col min="10495" max="10495" width="4.28515625" style="57" customWidth="1"/>
    <col min="10496" max="10496" width="9.28515625" style="57" customWidth="1"/>
    <col min="10497" max="10497" width="36.7109375" style="57" customWidth="1"/>
    <col min="10498" max="10499" width="6.7109375" style="57" customWidth="1"/>
    <col min="10500" max="10501" width="8.28515625" style="57" customWidth="1"/>
    <col min="10502" max="10503" width="10.28515625" style="57" customWidth="1"/>
    <col min="10504" max="10504" width="15.7109375" style="57" customWidth="1"/>
    <col min="10505" max="10750" width="8.85546875" style="57"/>
    <col min="10751" max="10751" width="4.28515625" style="57" customWidth="1"/>
    <col min="10752" max="10752" width="9.28515625" style="57" customWidth="1"/>
    <col min="10753" max="10753" width="36.7109375" style="57" customWidth="1"/>
    <col min="10754" max="10755" width="6.7109375" style="57" customWidth="1"/>
    <col min="10756" max="10757" width="8.28515625" style="57" customWidth="1"/>
    <col min="10758" max="10759" width="10.28515625" style="57" customWidth="1"/>
    <col min="10760" max="10760" width="15.7109375" style="57" customWidth="1"/>
    <col min="10761" max="11006" width="8.85546875" style="57"/>
    <col min="11007" max="11007" width="4.28515625" style="57" customWidth="1"/>
    <col min="11008" max="11008" width="9.28515625" style="57" customWidth="1"/>
    <col min="11009" max="11009" width="36.7109375" style="57" customWidth="1"/>
    <col min="11010" max="11011" width="6.7109375" style="57" customWidth="1"/>
    <col min="11012" max="11013" width="8.28515625" style="57" customWidth="1"/>
    <col min="11014" max="11015" width="10.28515625" style="57" customWidth="1"/>
    <col min="11016" max="11016" width="15.7109375" style="57" customWidth="1"/>
    <col min="11017" max="11262" width="8.85546875" style="57"/>
    <col min="11263" max="11263" width="4.28515625" style="57" customWidth="1"/>
    <col min="11264" max="11264" width="9.28515625" style="57" customWidth="1"/>
    <col min="11265" max="11265" width="36.7109375" style="57" customWidth="1"/>
    <col min="11266" max="11267" width="6.7109375" style="57" customWidth="1"/>
    <col min="11268" max="11269" width="8.28515625" style="57" customWidth="1"/>
    <col min="11270" max="11271" width="10.28515625" style="57" customWidth="1"/>
    <col min="11272" max="11272" width="15.7109375" style="57" customWidth="1"/>
    <col min="11273" max="11518" width="8.85546875" style="57"/>
    <col min="11519" max="11519" width="4.28515625" style="57" customWidth="1"/>
    <col min="11520" max="11520" width="9.28515625" style="57" customWidth="1"/>
    <col min="11521" max="11521" width="36.7109375" style="57" customWidth="1"/>
    <col min="11522" max="11523" width="6.7109375" style="57" customWidth="1"/>
    <col min="11524" max="11525" width="8.28515625" style="57" customWidth="1"/>
    <col min="11526" max="11527" width="10.28515625" style="57" customWidth="1"/>
    <col min="11528" max="11528" width="15.7109375" style="57" customWidth="1"/>
    <col min="11529" max="11774" width="8.85546875" style="57"/>
    <col min="11775" max="11775" width="4.28515625" style="57" customWidth="1"/>
    <col min="11776" max="11776" width="9.28515625" style="57" customWidth="1"/>
    <col min="11777" max="11777" width="36.7109375" style="57" customWidth="1"/>
    <col min="11778" max="11779" width="6.7109375" style="57" customWidth="1"/>
    <col min="11780" max="11781" width="8.28515625" style="57" customWidth="1"/>
    <col min="11782" max="11783" width="10.28515625" style="57" customWidth="1"/>
    <col min="11784" max="11784" width="15.7109375" style="57" customWidth="1"/>
    <col min="11785" max="12030" width="8.85546875" style="57"/>
    <col min="12031" max="12031" width="4.28515625" style="57" customWidth="1"/>
    <col min="12032" max="12032" width="9.28515625" style="57" customWidth="1"/>
    <col min="12033" max="12033" width="36.7109375" style="57" customWidth="1"/>
    <col min="12034" max="12035" width="6.7109375" style="57" customWidth="1"/>
    <col min="12036" max="12037" width="8.28515625" style="57" customWidth="1"/>
    <col min="12038" max="12039" width="10.28515625" style="57" customWidth="1"/>
    <col min="12040" max="12040" width="15.7109375" style="57" customWidth="1"/>
    <col min="12041" max="12286" width="8.85546875" style="57"/>
    <col min="12287" max="12287" width="4.28515625" style="57" customWidth="1"/>
    <col min="12288" max="12288" width="9.28515625" style="57" customWidth="1"/>
    <col min="12289" max="12289" width="36.7109375" style="57" customWidth="1"/>
    <col min="12290" max="12291" width="6.7109375" style="57" customWidth="1"/>
    <col min="12292" max="12293" width="8.28515625" style="57" customWidth="1"/>
    <col min="12294" max="12295" width="10.28515625" style="57" customWidth="1"/>
    <col min="12296" max="12296" width="15.7109375" style="57" customWidth="1"/>
    <col min="12297" max="12542" width="8.85546875" style="57"/>
    <col min="12543" max="12543" width="4.28515625" style="57" customWidth="1"/>
    <col min="12544" max="12544" width="9.28515625" style="57" customWidth="1"/>
    <col min="12545" max="12545" width="36.7109375" style="57" customWidth="1"/>
    <col min="12546" max="12547" width="6.7109375" style="57" customWidth="1"/>
    <col min="12548" max="12549" width="8.28515625" style="57" customWidth="1"/>
    <col min="12550" max="12551" width="10.28515625" style="57" customWidth="1"/>
    <col min="12552" max="12552" width="15.7109375" style="57" customWidth="1"/>
    <col min="12553" max="12798" width="8.85546875" style="57"/>
    <col min="12799" max="12799" width="4.28515625" style="57" customWidth="1"/>
    <col min="12800" max="12800" width="9.28515625" style="57" customWidth="1"/>
    <col min="12801" max="12801" width="36.7109375" style="57" customWidth="1"/>
    <col min="12802" max="12803" width="6.7109375" style="57" customWidth="1"/>
    <col min="12804" max="12805" width="8.28515625" style="57" customWidth="1"/>
    <col min="12806" max="12807" width="10.28515625" style="57" customWidth="1"/>
    <col min="12808" max="12808" width="15.7109375" style="57" customWidth="1"/>
    <col min="12809" max="13054" width="8.85546875" style="57"/>
    <col min="13055" max="13055" width="4.28515625" style="57" customWidth="1"/>
    <col min="13056" max="13056" width="9.28515625" style="57" customWidth="1"/>
    <col min="13057" max="13057" width="36.7109375" style="57" customWidth="1"/>
    <col min="13058" max="13059" width="6.7109375" style="57" customWidth="1"/>
    <col min="13060" max="13061" width="8.28515625" style="57" customWidth="1"/>
    <col min="13062" max="13063" width="10.28515625" style="57" customWidth="1"/>
    <col min="13064" max="13064" width="15.7109375" style="57" customWidth="1"/>
    <col min="13065" max="13310" width="8.85546875" style="57"/>
    <col min="13311" max="13311" width="4.28515625" style="57" customWidth="1"/>
    <col min="13312" max="13312" width="9.28515625" style="57" customWidth="1"/>
    <col min="13313" max="13313" width="36.7109375" style="57" customWidth="1"/>
    <col min="13314" max="13315" width="6.7109375" style="57" customWidth="1"/>
    <col min="13316" max="13317" width="8.28515625" style="57" customWidth="1"/>
    <col min="13318" max="13319" width="10.28515625" style="57" customWidth="1"/>
    <col min="13320" max="13320" width="15.7109375" style="57" customWidth="1"/>
    <col min="13321" max="13566" width="8.85546875" style="57"/>
    <col min="13567" max="13567" width="4.28515625" style="57" customWidth="1"/>
    <col min="13568" max="13568" width="9.28515625" style="57" customWidth="1"/>
    <col min="13569" max="13569" width="36.7109375" style="57" customWidth="1"/>
    <col min="13570" max="13571" width="6.7109375" style="57" customWidth="1"/>
    <col min="13572" max="13573" width="8.28515625" style="57" customWidth="1"/>
    <col min="13574" max="13575" width="10.28515625" style="57" customWidth="1"/>
    <col min="13576" max="13576" width="15.7109375" style="57" customWidth="1"/>
    <col min="13577" max="13822" width="8.85546875" style="57"/>
    <col min="13823" max="13823" width="4.28515625" style="57" customWidth="1"/>
    <col min="13824" max="13824" width="9.28515625" style="57" customWidth="1"/>
    <col min="13825" max="13825" width="36.7109375" style="57" customWidth="1"/>
    <col min="13826" max="13827" width="6.7109375" style="57" customWidth="1"/>
    <col min="13828" max="13829" width="8.28515625" style="57" customWidth="1"/>
    <col min="13830" max="13831" width="10.28515625" style="57" customWidth="1"/>
    <col min="13832" max="13832" width="15.7109375" style="57" customWidth="1"/>
    <col min="13833" max="14078" width="8.85546875" style="57"/>
    <col min="14079" max="14079" width="4.28515625" style="57" customWidth="1"/>
    <col min="14080" max="14080" width="9.28515625" style="57" customWidth="1"/>
    <col min="14081" max="14081" width="36.7109375" style="57" customWidth="1"/>
    <col min="14082" max="14083" width="6.7109375" style="57" customWidth="1"/>
    <col min="14084" max="14085" width="8.28515625" style="57" customWidth="1"/>
    <col min="14086" max="14087" width="10.28515625" style="57" customWidth="1"/>
    <col min="14088" max="14088" width="15.7109375" style="57" customWidth="1"/>
    <col min="14089" max="14334" width="8.85546875" style="57"/>
    <col min="14335" max="14335" width="4.28515625" style="57" customWidth="1"/>
    <col min="14336" max="14336" width="9.28515625" style="57" customWidth="1"/>
    <col min="14337" max="14337" width="36.7109375" style="57" customWidth="1"/>
    <col min="14338" max="14339" width="6.7109375" style="57" customWidth="1"/>
    <col min="14340" max="14341" width="8.28515625" style="57" customWidth="1"/>
    <col min="14342" max="14343" width="10.28515625" style="57" customWidth="1"/>
    <col min="14344" max="14344" width="15.7109375" style="57" customWidth="1"/>
    <col min="14345" max="14590" width="8.85546875" style="57"/>
    <col min="14591" max="14591" width="4.28515625" style="57" customWidth="1"/>
    <col min="14592" max="14592" width="9.28515625" style="57" customWidth="1"/>
    <col min="14593" max="14593" width="36.7109375" style="57" customWidth="1"/>
    <col min="14594" max="14595" width="6.7109375" style="57" customWidth="1"/>
    <col min="14596" max="14597" width="8.28515625" style="57" customWidth="1"/>
    <col min="14598" max="14599" width="10.28515625" style="57" customWidth="1"/>
    <col min="14600" max="14600" width="15.7109375" style="57" customWidth="1"/>
    <col min="14601" max="14846" width="8.85546875" style="57"/>
    <col min="14847" max="14847" width="4.28515625" style="57" customWidth="1"/>
    <col min="14848" max="14848" width="9.28515625" style="57" customWidth="1"/>
    <col min="14849" max="14849" width="36.7109375" style="57" customWidth="1"/>
    <col min="14850" max="14851" width="6.7109375" style="57" customWidth="1"/>
    <col min="14852" max="14853" width="8.28515625" style="57" customWidth="1"/>
    <col min="14854" max="14855" width="10.28515625" style="57" customWidth="1"/>
    <col min="14856" max="14856" width="15.7109375" style="57" customWidth="1"/>
    <col min="14857" max="15102" width="8.85546875" style="57"/>
    <col min="15103" max="15103" width="4.28515625" style="57" customWidth="1"/>
    <col min="15104" max="15104" width="9.28515625" style="57" customWidth="1"/>
    <col min="15105" max="15105" width="36.7109375" style="57" customWidth="1"/>
    <col min="15106" max="15107" width="6.7109375" style="57" customWidth="1"/>
    <col min="15108" max="15109" width="8.28515625" style="57" customWidth="1"/>
    <col min="15110" max="15111" width="10.28515625" style="57" customWidth="1"/>
    <col min="15112" max="15112" width="15.7109375" style="57" customWidth="1"/>
    <col min="15113" max="15358" width="8.85546875" style="57"/>
    <col min="15359" max="15359" width="4.28515625" style="57" customWidth="1"/>
    <col min="15360" max="15360" width="9.28515625" style="57" customWidth="1"/>
    <col min="15361" max="15361" width="36.7109375" style="57" customWidth="1"/>
    <col min="15362" max="15363" width="6.7109375" style="57" customWidth="1"/>
    <col min="15364" max="15365" width="8.28515625" style="57" customWidth="1"/>
    <col min="15366" max="15367" width="10.28515625" style="57" customWidth="1"/>
    <col min="15368" max="15368" width="15.7109375" style="57" customWidth="1"/>
    <col min="15369" max="15614" width="8.85546875" style="57"/>
    <col min="15615" max="15615" width="4.28515625" style="57" customWidth="1"/>
    <col min="15616" max="15616" width="9.28515625" style="57" customWidth="1"/>
    <col min="15617" max="15617" width="36.7109375" style="57" customWidth="1"/>
    <col min="15618" max="15619" width="6.7109375" style="57" customWidth="1"/>
    <col min="15620" max="15621" width="8.28515625" style="57" customWidth="1"/>
    <col min="15622" max="15623" width="10.28515625" style="57" customWidth="1"/>
    <col min="15624" max="15624" width="15.7109375" style="57" customWidth="1"/>
    <col min="15625" max="15870" width="8.85546875" style="57"/>
    <col min="15871" max="15871" width="4.28515625" style="57" customWidth="1"/>
    <col min="15872" max="15872" width="9.28515625" style="57" customWidth="1"/>
    <col min="15873" max="15873" width="36.7109375" style="57" customWidth="1"/>
    <col min="15874" max="15875" width="6.7109375" style="57" customWidth="1"/>
    <col min="15876" max="15877" width="8.28515625" style="57" customWidth="1"/>
    <col min="15878" max="15879" width="10.28515625" style="57" customWidth="1"/>
    <col min="15880" max="15880" width="15.7109375" style="57" customWidth="1"/>
    <col min="15881" max="16126" width="8.85546875" style="57"/>
    <col min="16127" max="16127" width="4.28515625" style="57" customWidth="1"/>
    <col min="16128" max="16128" width="9.28515625" style="57" customWidth="1"/>
    <col min="16129" max="16129" width="36.7109375" style="57" customWidth="1"/>
    <col min="16130" max="16131" width="6.7109375" style="57" customWidth="1"/>
    <col min="16132" max="16133" width="8.28515625" style="57" customWidth="1"/>
    <col min="16134" max="16135" width="10.28515625" style="57" customWidth="1"/>
    <col min="16136" max="16136" width="15.7109375" style="57" customWidth="1"/>
    <col min="16137" max="16384" width="8.85546875" style="57"/>
  </cols>
  <sheetData>
    <row r="1" spans="1:8" s="58" customFormat="1" ht="31.5">
      <c r="A1" s="34" t="s">
        <v>265</v>
      </c>
      <c r="B1" s="55" t="s">
        <v>266</v>
      </c>
      <c r="C1" s="56" t="s">
        <v>267</v>
      </c>
      <c r="D1" s="55" t="s">
        <v>268</v>
      </c>
      <c r="E1" s="56" t="s">
        <v>269</v>
      </c>
      <c r="F1" s="56" t="s">
        <v>270</v>
      </c>
      <c r="G1" s="56" t="s">
        <v>271</v>
      </c>
      <c r="H1" s="56" t="s">
        <v>272</v>
      </c>
    </row>
    <row r="2" spans="1:8" ht="63">
      <c r="A2" s="16">
        <v>1</v>
      </c>
      <c r="B2" s="65" t="s">
        <v>380</v>
      </c>
      <c r="C2" s="59">
        <v>450</v>
      </c>
      <c r="D2" s="57" t="s">
        <v>15</v>
      </c>
      <c r="G2" s="59">
        <f>ROUND(C2*E2, 0)</f>
        <v>0</v>
      </c>
      <c r="H2" s="59">
        <f>ROUND(C2*F2, 0)</f>
        <v>0</v>
      </c>
    </row>
    <row r="4" spans="1:8" ht="63">
      <c r="A4" s="16">
        <v>2</v>
      </c>
      <c r="B4" s="65" t="s">
        <v>381</v>
      </c>
      <c r="C4" s="59">
        <v>350</v>
      </c>
      <c r="D4" s="57" t="s">
        <v>15</v>
      </c>
      <c r="G4" s="59">
        <f>ROUND(C4*E4, 0)</f>
        <v>0</v>
      </c>
      <c r="H4" s="59">
        <f>ROUND(C4*F4, 0)</f>
        <v>0</v>
      </c>
    </row>
    <row r="6" spans="1:8" ht="78.75">
      <c r="A6" s="16">
        <v>3</v>
      </c>
      <c r="B6" s="65" t="s">
        <v>382</v>
      </c>
      <c r="C6" s="59">
        <v>850</v>
      </c>
      <c r="D6" s="57" t="s">
        <v>15</v>
      </c>
      <c r="G6" s="59">
        <f>ROUND(C6*E6, 0)</f>
        <v>0</v>
      </c>
      <c r="H6" s="59">
        <f>ROUND(C6*F6, 0)</f>
        <v>0</v>
      </c>
    </row>
    <row r="8" spans="1:8" ht="78.75">
      <c r="A8" s="16">
        <v>4</v>
      </c>
      <c r="B8" s="65" t="s">
        <v>383</v>
      </c>
      <c r="C8" s="59">
        <v>400</v>
      </c>
      <c r="D8" s="57" t="s">
        <v>15</v>
      </c>
      <c r="G8" s="59">
        <f>ROUND(C8*E8, 0)</f>
        <v>0</v>
      </c>
      <c r="H8" s="59">
        <f>ROUND(C8*F8, 0)</f>
        <v>0</v>
      </c>
    </row>
    <row r="10" spans="1:8" ht="78.75">
      <c r="A10" s="16">
        <v>5</v>
      </c>
      <c r="B10" s="65" t="s">
        <v>384</v>
      </c>
      <c r="C10" s="59">
        <v>150</v>
      </c>
      <c r="D10" s="57" t="s">
        <v>15</v>
      </c>
      <c r="G10" s="59">
        <f>ROUND(C10*E10, 0)</f>
        <v>0</v>
      </c>
      <c r="H10" s="59">
        <f>ROUND(C10*F10, 0)</f>
        <v>0</v>
      </c>
    </row>
    <row r="12" spans="1:8" ht="63">
      <c r="A12" s="16">
        <v>6</v>
      </c>
      <c r="B12" s="65" t="s">
        <v>385</v>
      </c>
      <c r="C12" s="59">
        <v>6</v>
      </c>
      <c r="D12" s="57" t="s">
        <v>32</v>
      </c>
      <c r="G12" s="59">
        <f>ROUND(C12*E12, 0)</f>
        <v>0</v>
      </c>
      <c r="H12" s="59">
        <f>ROUND(C12*F12, 0)</f>
        <v>0</v>
      </c>
    </row>
    <row r="14" spans="1:8" ht="126">
      <c r="A14" s="16">
        <v>7</v>
      </c>
      <c r="B14" s="65" t="s">
        <v>386</v>
      </c>
      <c r="C14" s="59">
        <v>120</v>
      </c>
      <c r="D14" s="57" t="s">
        <v>32</v>
      </c>
      <c r="G14" s="59">
        <f>ROUND(C14*E14, 0)</f>
        <v>0</v>
      </c>
      <c r="H14" s="59">
        <f>ROUND(C14*F14, 0)</f>
        <v>0</v>
      </c>
    </row>
    <row r="16" spans="1:8" ht="63">
      <c r="A16" s="16">
        <v>8</v>
      </c>
      <c r="B16" s="65" t="s">
        <v>387</v>
      </c>
      <c r="C16" s="59">
        <v>80</v>
      </c>
      <c r="D16" s="57" t="s">
        <v>32</v>
      </c>
      <c r="G16" s="59">
        <f>ROUND(C16*E16, 0)</f>
        <v>0</v>
      </c>
      <c r="H16" s="59">
        <f>ROUND(C16*F16, 0)</f>
        <v>0</v>
      </c>
    </row>
    <row r="18" spans="1:8" ht="141.75">
      <c r="A18" s="16">
        <v>9</v>
      </c>
      <c r="B18" s="65" t="s">
        <v>388</v>
      </c>
      <c r="C18" s="59">
        <v>650</v>
      </c>
      <c r="D18" s="57" t="s">
        <v>15</v>
      </c>
      <c r="G18" s="59">
        <f>ROUND(C18*E18, 0)</f>
        <v>0</v>
      </c>
      <c r="H18" s="59">
        <f>ROUND(C18*F18, 0)</f>
        <v>0</v>
      </c>
    </row>
    <row r="20" spans="1:8" ht="141.75">
      <c r="A20" s="16">
        <v>10</v>
      </c>
      <c r="B20" s="65" t="s">
        <v>389</v>
      </c>
      <c r="C20" s="59">
        <v>950</v>
      </c>
      <c r="D20" s="57" t="s">
        <v>15</v>
      </c>
      <c r="G20" s="59">
        <f>ROUND(C20*E20, 0)</f>
        <v>0</v>
      </c>
      <c r="H20" s="59">
        <f>ROUND(C20*F20, 0)</f>
        <v>0</v>
      </c>
    </row>
    <row r="22" spans="1:8" ht="141.75">
      <c r="A22" s="16">
        <v>11</v>
      </c>
      <c r="B22" s="65" t="s">
        <v>390</v>
      </c>
      <c r="C22" s="59">
        <v>150</v>
      </c>
      <c r="D22" s="57" t="s">
        <v>15</v>
      </c>
      <c r="G22" s="59">
        <f>ROUND(C22*E22, 0)</f>
        <v>0</v>
      </c>
      <c r="H22" s="59">
        <f>ROUND(C22*F22, 0)</f>
        <v>0</v>
      </c>
    </row>
    <row r="24" spans="1:8" ht="141.75">
      <c r="A24" s="16">
        <v>12</v>
      </c>
      <c r="B24" s="65" t="s">
        <v>391</v>
      </c>
      <c r="C24" s="59">
        <v>1850</v>
      </c>
      <c r="D24" s="57" t="s">
        <v>15</v>
      </c>
      <c r="G24" s="59">
        <f>ROUND(C24*E24, 0)</f>
        <v>0</v>
      </c>
      <c r="H24" s="59">
        <f>ROUND(C24*F24, 0)</f>
        <v>0</v>
      </c>
    </row>
    <row r="25" spans="1:8" ht="31.5">
      <c r="B25" s="65" t="s">
        <v>392</v>
      </c>
    </row>
    <row r="27" spans="1:8" ht="141.75">
      <c r="A27" s="16">
        <v>13</v>
      </c>
      <c r="B27" s="65" t="s">
        <v>393</v>
      </c>
      <c r="C27" s="59">
        <v>950</v>
      </c>
      <c r="D27" s="57" t="s">
        <v>15</v>
      </c>
      <c r="G27" s="59">
        <f>ROUND(C27*E27, 0)</f>
        <v>0</v>
      </c>
      <c r="H27" s="59">
        <f>ROUND(C27*F27, 0)</f>
        <v>0</v>
      </c>
    </row>
    <row r="28" spans="1:8" ht="31.5">
      <c r="B28" s="65" t="s">
        <v>394</v>
      </c>
    </row>
    <row r="30" spans="1:8" ht="141.75">
      <c r="A30" s="16">
        <v>14</v>
      </c>
      <c r="B30" s="65" t="s">
        <v>393</v>
      </c>
      <c r="C30" s="59">
        <v>450</v>
      </c>
      <c r="D30" s="57" t="s">
        <v>15</v>
      </c>
      <c r="G30" s="59">
        <f>ROUND(C30*E30, 0)</f>
        <v>0</v>
      </c>
      <c r="H30" s="59">
        <f>ROUND(C30*F30, 0)</f>
        <v>0</v>
      </c>
    </row>
    <row r="31" spans="1:8" ht="31.5">
      <c r="B31" s="65" t="s">
        <v>395</v>
      </c>
    </row>
    <row r="33" spans="1:8" ht="141.75">
      <c r="A33" s="16">
        <v>15</v>
      </c>
      <c r="B33" s="65" t="s">
        <v>396</v>
      </c>
      <c r="C33" s="59">
        <v>250</v>
      </c>
      <c r="D33" s="57" t="s">
        <v>15</v>
      </c>
      <c r="G33" s="59">
        <f>ROUND(C33*E33, 0)</f>
        <v>0</v>
      </c>
      <c r="H33" s="59">
        <f>ROUND(C33*F33, 0)</f>
        <v>0</v>
      </c>
    </row>
    <row r="34" spans="1:8" ht="31.5">
      <c r="B34" s="65" t="s">
        <v>397</v>
      </c>
    </row>
    <row r="36" spans="1:8" ht="141.75">
      <c r="A36" s="16">
        <v>16</v>
      </c>
      <c r="B36" s="65" t="s">
        <v>398</v>
      </c>
      <c r="C36" s="59">
        <v>120</v>
      </c>
      <c r="D36" s="57" t="s">
        <v>15</v>
      </c>
      <c r="G36" s="59">
        <f>ROUND(C36*E36, 0)</f>
        <v>0</v>
      </c>
      <c r="H36" s="59">
        <f>ROUND(C36*F36, 0)</f>
        <v>0</v>
      </c>
    </row>
    <row r="37" spans="1:8">
      <c r="B37" s="65" t="s">
        <v>399</v>
      </c>
    </row>
    <row r="39" spans="1:8" ht="157.5">
      <c r="A39" s="16">
        <v>17</v>
      </c>
      <c r="B39" s="65" t="s">
        <v>400</v>
      </c>
      <c r="C39" s="59">
        <v>140</v>
      </c>
      <c r="D39" s="57" t="s">
        <v>15</v>
      </c>
      <c r="G39" s="59">
        <f>ROUND(C39*E39, 0)</f>
        <v>0</v>
      </c>
      <c r="H39" s="59">
        <f>ROUND(C39*F39, 0)</f>
        <v>0</v>
      </c>
    </row>
    <row r="40" spans="1:8" ht="47.25">
      <c r="B40" s="65" t="s">
        <v>401</v>
      </c>
    </row>
    <row r="42" spans="1:8" ht="159">
      <c r="A42" s="16">
        <v>18</v>
      </c>
      <c r="B42" s="65" t="s">
        <v>429</v>
      </c>
      <c r="C42" s="59">
        <v>250</v>
      </c>
      <c r="D42" s="57" t="s">
        <v>15</v>
      </c>
      <c r="G42" s="59">
        <f>ROUND(C42*E42, 0)</f>
        <v>0</v>
      </c>
      <c r="H42" s="59">
        <f>ROUND(C42*F42, 0)</f>
        <v>0</v>
      </c>
    </row>
    <row r="43" spans="1:8" ht="33">
      <c r="B43" s="65" t="s">
        <v>430</v>
      </c>
    </row>
    <row r="45" spans="1:8" ht="159">
      <c r="A45" s="16">
        <v>19</v>
      </c>
      <c r="B45" s="65" t="s">
        <v>429</v>
      </c>
      <c r="C45" s="59">
        <v>200</v>
      </c>
      <c r="D45" s="57" t="s">
        <v>15</v>
      </c>
      <c r="G45" s="59">
        <f>ROUND(C45*E45, 0)</f>
        <v>0</v>
      </c>
      <c r="H45" s="59">
        <f>ROUND(C45*F45, 0)</f>
        <v>0</v>
      </c>
    </row>
    <row r="46" spans="1:8" ht="33">
      <c r="B46" s="65" t="s">
        <v>431</v>
      </c>
    </row>
    <row r="48" spans="1:8" ht="159">
      <c r="A48" s="16">
        <v>20</v>
      </c>
      <c r="B48" s="65" t="s">
        <v>432</v>
      </c>
      <c r="C48" s="59">
        <v>250</v>
      </c>
      <c r="D48" s="57" t="s">
        <v>15</v>
      </c>
      <c r="G48" s="59">
        <f>ROUND(C48*E48, 0)</f>
        <v>0</v>
      </c>
      <c r="H48" s="59">
        <f>ROUND(C48*F48, 0)</f>
        <v>0</v>
      </c>
    </row>
    <row r="49" spans="1:8" ht="33">
      <c r="B49" s="65" t="s">
        <v>433</v>
      </c>
    </row>
    <row r="51" spans="1:8" ht="143.25">
      <c r="A51" s="16">
        <v>21</v>
      </c>
      <c r="B51" s="65" t="s">
        <v>434</v>
      </c>
      <c r="C51" s="59">
        <v>3950</v>
      </c>
      <c r="D51" s="57" t="s">
        <v>15</v>
      </c>
      <c r="G51" s="59">
        <f>ROUND(C51*E51, 0)</f>
        <v>0</v>
      </c>
      <c r="H51" s="59">
        <f>ROUND(C51*F51, 0)</f>
        <v>0</v>
      </c>
    </row>
    <row r="52" spans="1:8" ht="48.75">
      <c r="B52" s="65" t="s">
        <v>435</v>
      </c>
    </row>
    <row r="54" spans="1:8" ht="143.25">
      <c r="A54" s="16">
        <v>22</v>
      </c>
      <c r="B54" s="65" t="s">
        <v>434</v>
      </c>
      <c r="C54" s="59">
        <v>2550</v>
      </c>
      <c r="D54" s="57" t="s">
        <v>15</v>
      </c>
      <c r="G54" s="59">
        <f>ROUND(C54*E54, 0)</f>
        <v>0</v>
      </c>
      <c r="H54" s="59">
        <f>ROUND(C54*F54, 0)</f>
        <v>0</v>
      </c>
    </row>
    <row r="55" spans="1:8" ht="48.75">
      <c r="B55" s="65" t="s">
        <v>436</v>
      </c>
    </row>
    <row r="57" spans="1:8" ht="143.25">
      <c r="A57" s="16">
        <v>23</v>
      </c>
      <c r="B57" s="65" t="s">
        <v>434</v>
      </c>
      <c r="C57" s="59">
        <v>350</v>
      </c>
      <c r="D57" s="57" t="s">
        <v>15</v>
      </c>
      <c r="G57" s="59">
        <f>ROUND(C57*E57, 0)</f>
        <v>0</v>
      </c>
      <c r="H57" s="59">
        <f>ROUND(C57*F57, 0)</f>
        <v>0</v>
      </c>
    </row>
    <row r="58" spans="1:8" ht="48.75">
      <c r="B58" s="65" t="s">
        <v>437</v>
      </c>
    </row>
    <row r="60" spans="1:8" ht="143.25">
      <c r="A60" s="16">
        <v>24</v>
      </c>
      <c r="B60" s="65" t="s">
        <v>434</v>
      </c>
      <c r="C60" s="59">
        <v>250</v>
      </c>
      <c r="D60" s="57" t="s">
        <v>15</v>
      </c>
      <c r="G60" s="59">
        <f>ROUND(C60*E60, 0)</f>
        <v>0</v>
      </c>
      <c r="H60" s="59">
        <f>ROUND(C60*F60, 0)</f>
        <v>0</v>
      </c>
    </row>
    <row r="61" spans="1:8" ht="48.75">
      <c r="B61" s="65" t="s">
        <v>438</v>
      </c>
    </row>
    <row r="63" spans="1:8" ht="143.25">
      <c r="A63" s="16">
        <v>25</v>
      </c>
      <c r="B63" s="65" t="s">
        <v>434</v>
      </c>
      <c r="C63" s="59">
        <v>1420</v>
      </c>
      <c r="D63" s="57" t="s">
        <v>15</v>
      </c>
      <c r="G63" s="59">
        <f>ROUND(C63*E63, 0)</f>
        <v>0</v>
      </c>
      <c r="H63" s="59">
        <f>ROUND(C63*F63, 0)</f>
        <v>0</v>
      </c>
    </row>
    <row r="64" spans="1:8" ht="48.75">
      <c r="B64" s="65" t="s">
        <v>439</v>
      </c>
    </row>
    <row r="66" spans="1:8" ht="143.25">
      <c r="A66" s="16">
        <v>26</v>
      </c>
      <c r="B66" s="65" t="s">
        <v>434</v>
      </c>
      <c r="C66" s="59">
        <v>950</v>
      </c>
      <c r="D66" s="57" t="s">
        <v>15</v>
      </c>
      <c r="G66" s="59">
        <f>ROUND(C66*E66, 0)</f>
        <v>0</v>
      </c>
      <c r="H66" s="59">
        <f>ROUND(C66*F66, 0)</f>
        <v>0</v>
      </c>
    </row>
    <row r="67" spans="1:8" ht="48.75">
      <c r="B67" s="65" t="s">
        <v>440</v>
      </c>
    </row>
    <row r="69" spans="1:8" ht="159">
      <c r="A69" s="16">
        <v>27</v>
      </c>
      <c r="B69" s="65" t="s">
        <v>441</v>
      </c>
      <c r="C69" s="59">
        <v>180</v>
      </c>
      <c r="D69" s="57" t="s">
        <v>15</v>
      </c>
      <c r="G69" s="59">
        <f>ROUND(C69*E69, 0)</f>
        <v>0</v>
      </c>
      <c r="H69" s="59">
        <f>ROUND(C69*F69, 0)</f>
        <v>0</v>
      </c>
    </row>
    <row r="70" spans="1:8" ht="33">
      <c r="B70" s="65" t="s">
        <v>442</v>
      </c>
    </row>
    <row r="72" spans="1:8" ht="159">
      <c r="A72" s="16">
        <v>28</v>
      </c>
      <c r="B72" s="65" t="s">
        <v>443</v>
      </c>
      <c r="C72" s="59">
        <v>250</v>
      </c>
      <c r="D72" s="57" t="s">
        <v>15</v>
      </c>
      <c r="G72" s="59">
        <f>ROUND(C72*E72, 0)</f>
        <v>0</v>
      </c>
      <c r="H72" s="59">
        <f>ROUND(C72*F72, 0)</f>
        <v>0</v>
      </c>
    </row>
    <row r="73" spans="1:8" ht="33">
      <c r="B73" s="65" t="s">
        <v>444</v>
      </c>
    </row>
    <row r="75" spans="1:8" ht="127.5">
      <c r="A75" s="16">
        <v>29</v>
      </c>
      <c r="B75" s="65" t="s">
        <v>445</v>
      </c>
      <c r="C75" s="59">
        <v>120</v>
      </c>
      <c r="D75" s="57" t="s">
        <v>15</v>
      </c>
      <c r="G75" s="59">
        <f>ROUND(C75*E75, 0)</f>
        <v>0</v>
      </c>
      <c r="H75" s="59">
        <f>ROUND(C75*F75, 0)</f>
        <v>0</v>
      </c>
    </row>
    <row r="77" spans="1:8" ht="127.5">
      <c r="A77" s="16">
        <v>30</v>
      </c>
      <c r="B77" s="65" t="s">
        <v>446</v>
      </c>
      <c r="C77" s="59">
        <v>420</v>
      </c>
      <c r="D77" s="57" t="s">
        <v>15</v>
      </c>
      <c r="G77" s="59">
        <f>ROUND(C77*E77, 0)</f>
        <v>0</v>
      </c>
      <c r="H77" s="59">
        <f>ROUND(C77*F77, 0)</f>
        <v>0</v>
      </c>
    </row>
    <row r="79" spans="1:8" ht="127.5">
      <c r="A79" s="16">
        <v>31</v>
      </c>
      <c r="B79" s="65" t="s">
        <v>447</v>
      </c>
      <c r="C79" s="59">
        <v>250</v>
      </c>
      <c r="D79" s="57" t="s">
        <v>15</v>
      </c>
      <c r="G79" s="59">
        <f>ROUND(C79*E79, 0)</f>
        <v>0</v>
      </c>
      <c r="H79" s="59">
        <f>ROUND(C79*F79, 0)</f>
        <v>0</v>
      </c>
    </row>
    <row r="81" spans="1:8" ht="127.5">
      <c r="A81" s="16">
        <v>32</v>
      </c>
      <c r="B81" s="65" t="s">
        <v>448</v>
      </c>
      <c r="C81" s="59">
        <v>70</v>
      </c>
      <c r="D81" s="57" t="s">
        <v>15</v>
      </c>
      <c r="G81" s="59">
        <f>ROUND(C81*E81, 0)</f>
        <v>0</v>
      </c>
      <c r="H81" s="59">
        <f>ROUND(C81*F81, 0)</f>
        <v>0</v>
      </c>
    </row>
    <row r="83" spans="1:8" ht="127.5">
      <c r="A83" s="16">
        <v>33</v>
      </c>
      <c r="B83" s="65" t="s">
        <v>449</v>
      </c>
      <c r="C83" s="59">
        <v>44</v>
      </c>
      <c r="D83" s="57" t="s">
        <v>15</v>
      </c>
      <c r="G83" s="59">
        <f>ROUND(C83*E83, 0)</f>
        <v>0</v>
      </c>
      <c r="H83" s="59">
        <f>ROUND(C83*F83, 0)</f>
        <v>0</v>
      </c>
    </row>
    <row r="85" spans="1:8" ht="127.5">
      <c r="A85" s="16">
        <v>34</v>
      </c>
      <c r="B85" s="65" t="s">
        <v>450</v>
      </c>
      <c r="C85" s="59">
        <v>106</v>
      </c>
      <c r="D85" s="57" t="s">
        <v>15</v>
      </c>
      <c r="G85" s="59">
        <f>ROUND(C85*E85, 0)</f>
        <v>0</v>
      </c>
      <c r="H85" s="59">
        <f>ROUND(C85*F85, 0)</f>
        <v>0</v>
      </c>
    </row>
    <row r="87" spans="1:8" ht="127.5">
      <c r="A87" s="16">
        <v>35</v>
      </c>
      <c r="B87" s="65" t="s">
        <v>451</v>
      </c>
      <c r="C87" s="59">
        <v>85</v>
      </c>
      <c r="D87" s="57" t="s">
        <v>15</v>
      </c>
      <c r="G87" s="59">
        <f>ROUND(C87*E87, 0)</f>
        <v>0</v>
      </c>
      <c r="H87" s="59">
        <f>ROUND(C87*F87, 0)</f>
        <v>0</v>
      </c>
    </row>
    <row r="89" spans="1:8" ht="143.25">
      <c r="A89" s="16">
        <v>36</v>
      </c>
      <c r="B89" s="65" t="s">
        <v>452</v>
      </c>
      <c r="C89" s="59">
        <v>60</v>
      </c>
      <c r="D89" s="57" t="s">
        <v>15</v>
      </c>
      <c r="G89" s="59">
        <f>ROUND(C89*E89, 0)</f>
        <v>0</v>
      </c>
      <c r="H89" s="59">
        <f>ROUND(C89*F89, 0)</f>
        <v>0</v>
      </c>
    </row>
    <row r="91" spans="1:8" ht="110.25">
      <c r="A91" s="16">
        <v>37</v>
      </c>
      <c r="B91" s="65" t="s">
        <v>402</v>
      </c>
      <c r="C91" s="59">
        <v>37</v>
      </c>
      <c r="D91" s="57" t="s">
        <v>32</v>
      </c>
      <c r="G91" s="59">
        <f>ROUND(C91*E91, 0)</f>
        <v>0</v>
      </c>
      <c r="H91" s="59">
        <f>ROUND(C91*F91, 0)</f>
        <v>0</v>
      </c>
    </row>
    <row r="93" spans="1:8" ht="110.25">
      <c r="A93" s="16">
        <v>38</v>
      </c>
      <c r="B93" s="65" t="s">
        <v>403</v>
      </c>
      <c r="C93" s="59">
        <v>83</v>
      </c>
      <c r="D93" s="57" t="s">
        <v>32</v>
      </c>
      <c r="G93" s="59">
        <f>ROUND(C93*E93, 0)</f>
        <v>0</v>
      </c>
      <c r="H93" s="59">
        <f>ROUND(C93*F93, 0)</f>
        <v>0</v>
      </c>
    </row>
    <row r="95" spans="1:8" ht="110.25">
      <c r="A95" s="16">
        <v>39</v>
      </c>
      <c r="B95" s="65" t="s">
        <v>404</v>
      </c>
      <c r="C95" s="59">
        <v>10</v>
      </c>
      <c r="D95" s="57" t="s">
        <v>32</v>
      </c>
      <c r="G95" s="59">
        <f>ROUND(C95*E95, 0)</f>
        <v>0</v>
      </c>
      <c r="H95" s="59">
        <f>ROUND(C95*F95, 0)</f>
        <v>0</v>
      </c>
    </row>
    <row r="97" spans="1:8" ht="110.25">
      <c r="A97" s="16">
        <v>40</v>
      </c>
      <c r="B97" s="65" t="s">
        <v>405</v>
      </c>
      <c r="C97" s="59">
        <v>182</v>
      </c>
      <c r="D97" s="57" t="s">
        <v>32</v>
      </c>
      <c r="G97" s="59">
        <f>ROUND(C97*E97, 0)</f>
        <v>0</v>
      </c>
      <c r="H97" s="59">
        <f>ROUND(C97*F97, 0)</f>
        <v>0</v>
      </c>
    </row>
    <row r="99" spans="1:8" ht="126">
      <c r="A99" s="16">
        <v>41</v>
      </c>
      <c r="B99" s="65" t="s">
        <v>406</v>
      </c>
      <c r="C99" s="59">
        <v>32</v>
      </c>
      <c r="D99" s="57" t="s">
        <v>32</v>
      </c>
      <c r="G99" s="59">
        <f>ROUND(C99*E99, 0)</f>
        <v>0</v>
      </c>
      <c r="H99" s="59">
        <f>ROUND(C99*F99, 0)</f>
        <v>0</v>
      </c>
    </row>
    <row r="101" spans="1:8" ht="94.5">
      <c r="A101" s="16">
        <v>42</v>
      </c>
      <c r="B101" s="65" t="s">
        <v>407</v>
      </c>
      <c r="C101" s="59">
        <v>45</v>
      </c>
      <c r="D101" s="57" t="s">
        <v>32</v>
      </c>
      <c r="G101" s="59">
        <f>ROUND(C101*E101, 0)</f>
        <v>0</v>
      </c>
      <c r="H101" s="59">
        <f>ROUND(C101*F101, 0)</f>
        <v>0</v>
      </c>
    </row>
    <row r="103" spans="1:8" ht="94.5">
      <c r="A103" s="16">
        <v>43</v>
      </c>
      <c r="B103" s="65" t="s">
        <v>408</v>
      </c>
      <c r="C103" s="59">
        <v>14</v>
      </c>
      <c r="D103" s="57" t="s">
        <v>32</v>
      </c>
      <c r="G103" s="59">
        <f>ROUND(C103*E103, 0)</f>
        <v>0</v>
      </c>
      <c r="H103" s="59">
        <f>ROUND(C103*F103, 0)</f>
        <v>0</v>
      </c>
    </row>
    <row r="105" spans="1:8" ht="78.75">
      <c r="A105" s="16">
        <v>44</v>
      </c>
      <c r="B105" s="65" t="s">
        <v>409</v>
      </c>
      <c r="C105" s="59">
        <v>1</v>
      </c>
      <c r="D105" s="57" t="s">
        <v>30</v>
      </c>
      <c r="G105" s="59">
        <f>ROUND(C105*E105, 0)</f>
        <v>0</v>
      </c>
      <c r="H105" s="59">
        <f>ROUND(C105*F105, 0)</f>
        <v>0</v>
      </c>
    </row>
    <row r="107" spans="1:8" ht="78.75">
      <c r="A107" s="16">
        <v>45</v>
      </c>
      <c r="B107" s="65" t="s">
        <v>410</v>
      </c>
      <c r="C107" s="59">
        <v>1</v>
      </c>
      <c r="D107" s="57" t="s">
        <v>30</v>
      </c>
      <c r="G107" s="59">
        <f>ROUND(C107*E107, 0)</f>
        <v>0</v>
      </c>
      <c r="H107" s="59">
        <f>ROUND(C107*F107, 0)</f>
        <v>0</v>
      </c>
    </row>
    <row r="109" spans="1:8" ht="78.75">
      <c r="A109" s="16">
        <v>46</v>
      </c>
      <c r="B109" s="65" t="s">
        <v>411</v>
      </c>
      <c r="C109" s="59">
        <v>1</v>
      </c>
      <c r="D109" s="57" t="s">
        <v>30</v>
      </c>
      <c r="G109" s="59">
        <f>ROUND(C109*E109, 0)</f>
        <v>0</v>
      </c>
      <c r="H109" s="59">
        <f>ROUND(C109*F109, 0)</f>
        <v>0</v>
      </c>
    </row>
    <row r="111" spans="1:8" ht="78.75">
      <c r="A111" s="16">
        <v>47</v>
      </c>
      <c r="B111" s="65" t="s">
        <v>412</v>
      </c>
      <c r="C111" s="59">
        <v>1</v>
      </c>
      <c r="D111" s="57" t="s">
        <v>30</v>
      </c>
      <c r="G111" s="59">
        <f>ROUND(C111*E111, 0)</f>
        <v>0</v>
      </c>
      <c r="H111" s="59">
        <f>ROUND(C111*F111, 0)</f>
        <v>0</v>
      </c>
    </row>
    <row r="113" spans="1:8" ht="78.75">
      <c r="A113" s="16">
        <v>48</v>
      </c>
      <c r="B113" s="65" t="s">
        <v>413</v>
      </c>
      <c r="C113" s="59">
        <v>2</v>
      </c>
      <c r="D113" s="57" t="s">
        <v>30</v>
      </c>
      <c r="G113" s="59">
        <f>ROUND(C113*E113, 0)</f>
        <v>0</v>
      </c>
      <c r="H113" s="59">
        <f>ROUND(C113*F113, 0)</f>
        <v>0</v>
      </c>
    </row>
    <row r="115" spans="1:8" ht="78.75">
      <c r="A115" s="16">
        <v>49</v>
      </c>
      <c r="B115" s="65" t="s">
        <v>414</v>
      </c>
      <c r="C115" s="59">
        <v>2</v>
      </c>
      <c r="D115" s="57" t="s">
        <v>30</v>
      </c>
      <c r="G115" s="59">
        <f>ROUND(C115*E115, 0)</f>
        <v>0</v>
      </c>
      <c r="H115" s="59">
        <f>ROUND(C115*F115, 0)</f>
        <v>0</v>
      </c>
    </row>
    <row r="117" spans="1:8" ht="63">
      <c r="A117" s="16">
        <v>50</v>
      </c>
      <c r="B117" s="65" t="s">
        <v>415</v>
      </c>
      <c r="C117" s="59">
        <v>1</v>
      </c>
      <c r="D117" s="57" t="s">
        <v>30</v>
      </c>
      <c r="G117" s="59">
        <f>ROUND(C117*E117, 0)</f>
        <v>0</v>
      </c>
      <c r="H117" s="59">
        <f>ROUND(C117*F117, 0)</f>
        <v>0</v>
      </c>
    </row>
    <row r="119" spans="1:8" ht="78.75">
      <c r="A119" s="16">
        <v>51</v>
      </c>
      <c r="B119" s="65" t="s">
        <v>416</v>
      </c>
      <c r="C119" s="59">
        <v>6</v>
      </c>
      <c r="D119" s="57" t="s">
        <v>32</v>
      </c>
      <c r="G119" s="59">
        <f>ROUND(C119*E119, 0)</f>
        <v>0</v>
      </c>
      <c r="H119" s="59">
        <f>ROUND(C119*F119, 0)</f>
        <v>0</v>
      </c>
    </row>
    <row r="121" spans="1:8" ht="94.5">
      <c r="A121" s="16">
        <v>52</v>
      </c>
      <c r="B121" s="65" t="s">
        <v>1133</v>
      </c>
      <c r="C121" s="59">
        <v>4</v>
      </c>
      <c r="D121" s="57" t="s">
        <v>32</v>
      </c>
      <c r="G121" s="59">
        <f>ROUND(C121*E121, 0)</f>
        <v>0</v>
      </c>
      <c r="H121" s="59">
        <f>ROUND(C121*F121, 0)</f>
        <v>0</v>
      </c>
    </row>
    <row r="123" spans="1:8" ht="94.5">
      <c r="A123" s="16">
        <v>53</v>
      </c>
      <c r="B123" s="65" t="s">
        <v>1134</v>
      </c>
      <c r="C123" s="59">
        <v>4</v>
      </c>
      <c r="D123" s="57" t="s">
        <v>32</v>
      </c>
      <c r="G123" s="59">
        <f>ROUND(C123*E123, 0)</f>
        <v>0</v>
      </c>
      <c r="H123" s="59">
        <f>ROUND(C123*F123, 0)</f>
        <v>0</v>
      </c>
    </row>
    <row r="125" spans="1:8" ht="78.75">
      <c r="A125" s="16">
        <v>54</v>
      </c>
      <c r="B125" s="65" t="s">
        <v>1135</v>
      </c>
      <c r="C125" s="59">
        <v>4</v>
      </c>
      <c r="D125" s="57" t="s">
        <v>32</v>
      </c>
      <c r="G125" s="59">
        <f>ROUND(C125*E125, 0)</f>
        <v>0</v>
      </c>
      <c r="H125" s="59">
        <f>ROUND(C125*F125, 0)</f>
        <v>0</v>
      </c>
    </row>
    <row r="127" spans="1:8" ht="94.5">
      <c r="A127" s="16">
        <v>55</v>
      </c>
      <c r="B127" s="65" t="s">
        <v>1136</v>
      </c>
      <c r="C127" s="59">
        <v>6</v>
      </c>
      <c r="D127" s="57" t="s">
        <v>32</v>
      </c>
      <c r="G127" s="59">
        <f>ROUND(C127*E127, 0)</f>
        <v>0</v>
      </c>
      <c r="H127" s="59">
        <f>ROUND(C127*F127, 0)</f>
        <v>0</v>
      </c>
    </row>
    <row r="129" spans="1:8" ht="94.5">
      <c r="A129" s="16">
        <v>56</v>
      </c>
      <c r="B129" s="65" t="s">
        <v>1137</v>
      </c>
      <c r="C129" s="59">
        <v>10</v>
      </c>
      <c r="D129" s="57" t="s">
        <v>32</v>
      </c>
      <c r="G129" s="59">
        <f>ROUND(C129*E129, 0)</f>
        <v>0</v>
      </c>
      <c r="H129" s="59">
        <f>ROUND(C129*F129, 0)</f>
        <v>0</v>
      </c>
    </row>
    <row r="131" spans="1:8" ht="94.5">
      <c r="A131" s="16">
        <v>57</v>
      </c>
      <c r="B131" s="65" t="s">
        <v>1138</v>
      </c>
      <c r="C131" s="59">
        <v>19</v>
      </c>
      <c r="D131" s="57" t="s">
        <v>32</v>
      </c>
      <c r="G131" s="59">
        <f>ROUND(C131*E131, 0)</f>
        <v>0</v>
      </c>
      <c r="H131" s="59">
        <f>ROUND(C131*F131, 0)</f>
        <v>0</v>
      </c>
    </row>
    <row r="133" spans="1:8" ht="94.5">
      <c r="A133" s="16">
        <v>58</v>
      </c>
      <c r="B133" s="65" t="s">
        <v>1139</v>
      </c>
      <c r="C133" s="59">
        <v>26</v>
      </c>
      <c r="D133" s="57" t="s">
        <v>32</v>
      </c>
      <c r="G133" s="59">
        <f>ROUND(C133*E133, 0)</f>
        <v>0</v>
      </c>
      <c r="H133" s="59">
        <f>ROUND(C133*F133, 0)</f>
        <v>0</v>
      </c>
    </row>
    <row r="135" spans="1:8" ht="78.75">
      <c r="A135" s="16">
        <v>59</v>
      </c>
      <c r="B135" s="65" t="s">
        <v>1140</v>
      </c>
      <c r="C135" s="59">
        <v>38</v>
      </c>
      <c r="D135" s="57" t="s">
        <v>32</v>
      </c>
      <c r="G135" s="59">
        <f>ROUND(C135*E135, 0)</f>
        <v>0</v>
      </c>
      <c r="H135" s="59">
        <f>ROUND(C135*F135, 0)</f>
        <v>0</v>
      </c>
    </row>
    <row r="137" spans="1:8" ht="78.75">
      <c r="A137" s="16">
        <v>60</v>
      </c>
      <c r="B137" s="65" t="s">
        <v>1141</v>
      </c>
      <c r="C137" s="59">
        <v>5</v>
      </c>
      <c r="D137" s="57" t="s">
        <v>32</v>
      </c>
      <c r="G137" s="59">
        <f>ROUND(C137*E137, 0)</f>
        <v>0</v>
      </c>
      <c r="H137" s="59">
        <f>ROUND(C137*F137, 0)</f>
        <v>0</v>
      </c>
    </row>
    <row r="139" spans="1:8" ht="94.5">
      <c r="A139" s="16">
        <v>61</v>
      </c>
      <c r="B139" s="65" t="s">
        <v>1142</v>
      </c>
      <c r="C139" s="59">
        <v>22</v>
      </c>
      <c r="D139" s="57" t="s">
        <v>32</v>
      </c>
      <c r="G139" s="59">
        <f>ROUND(C139*E139, 0)</f>
        <v>0</v>
      </c>
      <c r="H139" s="59">
        <f>ROUND(C139*F139, 0)</f>
        <v>0</v>
      </c>
    </row>
    <row r="141" spans="1:8" ht="94.5">
      <c r="A141" s="16">
        <v>62</v>
      </c>
      <c r="B141" s="65" t="s">
        <v>1143</v>
      </c>
      <c r="C141" s="59">
        <v>4</v>
      </c>
      <c r="D141" s="57" t="s">
        <v>32</v>
      </c>
      <c r="G141" s="59">
        <f>ROUND(C141*E141, 0)</f>
        <v>0</v>
      </c>
      <c r="H141" s="59">
        <f>ROUND(C141*F141, 0)</f>
        <v>0</v>
      </c>
    </row>
    <row r="143" spans="1:8" ht="94.5">
      <c r="A143" s="16">
        <v>63</v>
      </c>
      <c r="B143" s="65" t="s">
        <v>417</v>
      </c>
      <c r="C143" s="59">
        <v>4</v>
      </c>
      <c r="D143" s="57" t="s">
        <v>30</v>
      </c>
      <c r="G143" s="59">
        <f>ROUND(C143*E143, 0)</f>
        <v>0</v>
      </c>
      <c r="H143" s="59">
        <f>ROUND(C143*F143, 0)</f>
        <v>0</v>
      </c>
    </row>
    <row r="145" spans="1:8" ht="110.25">
      <c r="A145" s="16">
        <v>64</v>
      </c>
      <c r="B145" s="65" t="s">
        <v>1144</v>
      </c>
      <c r="C145" s="59">
        <v>100</v>
      </c>
      <c r="D145" s="57" t="s">
        <v>32</v>
      </c>
      <c r="G145" s="59">
        <f>ROUND(C145*E145, 0)</f>
        <v>0</v>
      </c>
      <c r="H145" s="59">
        <f>ROUND(C145*F145, 0)</f>
        <v>0</v>
      </c>
    </row>
    <row r="147" spans="1:8" ht="94.5">
      <c r="A147" s="16">
        <v>65</v>
      </c>
      <c r="B147" s="65" t="s">
        <v>1145</v>
      </c>
      <c r="C147" s="59">
        <v>10</v>
      </c>
      <c r="D147" s="57" t="s">
        <v>32</v>
      </c>
      <c r="G147" s="59">
        <f>ROUND(C147*E147, 0)</f>
        <v>0</v>
      </c>
      <c r="H147" s="59">
        <f>ROUND(C147*F147, 0)</f>
        <v>0</v>
      </c>
    </row>
    <row r="149" spans="1:8" ht="94.5">
      <c r="A149" s="16">
        <v>66</v>
      </c>
      <c r="B149" s="65" t="s">
        <v>1146</v>
      </c>
      <c r="C149" s="59">
        <v>50</v>
      </c>
      <c r="D149" s="57" t="s">
        <v>32</v>
      </c>
      <c r="G149" s="59">
        <f>ROUND(C149*E149, 0)</f>
        <v>0</v>
      </c>
      <c r="H149" s="59">
        <f>ROUND(C149*F149, 0)</f>
        <v>0</v>
      </c>
    </row>
    <row r="151" spans="1:8" ht="94.5">
      <c r="A151" s="16">
        <v>67</v>
      </c>
      <c r="B151" s="65" t="s">
        <v>1147</v>
      </c>
      <c r="C151" s="59">
        <v>14</v>
      </c>
      <c r="D151" s="57" t="s">
        <v>32</v>
      </c>
      <c r="G151" s="59">
        <f>ROUND(C151*E151, 0)</f>
        <v>0</v>
      </c>
      <c r="H151" s="59">
        <f>ROUND(C151*F151, 0)</f>
        <v>0</v>
      </c>
    </row>
    <row r="153" spans="1:8" ht="78.75">
      <c r="A153" s="16">
        <v>68</v>
      </c>
      <c r="B153" s="65" t="s">
        <v>1148</v>
      </c>
      <c r="C153" s="59">
        <v>6</v>
      </c>
      <c r="D153" s="57" t="s">
        <v>32</v>
      </c>
      <c r="G153" s="59">
        <f>ROUND(C153*E153, 0)</f>
        <v>0</v>
      </c>
      <c r="H153" s="59">
        <f>ROUND(C153*F153, 0)</f>
        <v>0</v>
      </c>
    </row>
    <row r="155" spans="1:8" ht="94.5">
      <c r="A155" s="16">
        <v>69</v>
      </c>
      <c r="B155" s="65" t="s">
        <v>1149</v>
      </c>
      <c r="C155" s="59">
        <v>24</v>
      </c>
      <c r="D155" s="57" t="s">
        <v>32</v>
      </c>
      <c r="G155" s="59">
        <f>ROUND(C155*E155, 0)</f>
        <v>0</v>
      </c>
      <c r="H155" s="59">
        <f>ROUND(C155*F155, 0)</f>
        <v>0</v>
      </c>
    </row>
    <row r="157" spans="1:8" ht="94.5">
      <c r="A157" s="16">
        <v>70</v>
      </c>
      <c r="B157" s="65" t="s">
        <v>1150</v>
      </c>
      <c r="C157" s="59">
        <v>12</v>
      </c>
      <c r="D157" s="57" t="s">
        <v>32</v>
      </c>
      <c r="G157" s="59">
        <f>ROUND(C157*E157, 0)</f>
        <v>0</v>
      </c>
      <c r="H157" s="59">
        <f>ROUND(C157*F157, 0)</f>
        <v>0</v>
      </c>
    </row>
    <row r="159" spans="1:8" ht="94.5">
      <c r="A159" s="16">
        <v>71</v>
      </c>
      <c r="B159" s="65" t="s">
        <v>1151</v>
      </c>
      <c r="C159" s="59">
        <v>8</v>
      </c>
      <c r="D159" s="57" t="s">
        <v>32</v>
      </c>
      <c r="G159" s="59">
        <f>ROUND(C159*E159, 0)</f>
        <v>0</v>
      </c>
      <c r="H159" s="59">
        <f>ROUND(C159*F159, 0)</f>
        <v>0</v>
      </c>
    </row>
    <row r="161" spans="1:8" ht="141.75">
      <c r="A161" s="16">
        <v>72</v>
      </c>
      <c r="B161" s="65" t="s">
        <v>1152</v>
      </c>
      <c r="C161" s="59">
        <v>20</v>
      </c>
      <c r="D161" s="57" t="s">
        <v>32</v>
      </c>
      <c r="G161" s="59">
        <f>ROUND(C161*E161, 0)</f>
        <v>0</v>
      </c>
      <c r="H161" s="59">
        <f>ROUND(C161*F161, 0)</f>
        <v>0</v>
      </c>
    </row>
    <row r="163" spans="1:8" ht="94.5">
      <c r="A163" s="16">
        <v>73</v>
      </c>
      <c r="B163" s="65" t="s">
        <v>1153</v>
      </c>
      <c r="C163" s="59">
        <v>16</v>
      </c>
      <c r="D163" s="57" t="s">
        <v>32</v>
      </c>
      <c r="G163" s="59">
        <f>ROUND(C163*E163, 0)</f>
        <v>0</v>
      </c>
      <c r="H163" s="59">
        <f>ROUND(C163*F163, 0)</f>
        <v>0</v>
      </c>
    </row>
    <row r="164" spans="1:8">
      <c r="B164" s="65"/>
    </row>
    <row r="165" spans="1:8" ht="94.5">
      <c r="A165" s="16">
        <v>74</v>
      </c>
      <c r="B165" s="65" t="s">
        <v>1154</v>
      </c>
      <c r="C165" s="59">
        <v>3</v>
      </c>
      <c r="D165" s="57" t="s">
        <v>32</v>
      </c>
      <c r="G165" s="59">
        <f>ROUND(C165*E165, 0)</f>
        <v>0</v>
      </c>
      <c r="H165" s="59">
        <f>ROUND(C165*F165, 0)</f>
        <v>0</v>
      </c>
    </row>
    <row r="167" spans="1:8" ht="31.5">
      <c r="A167" s="16">
        <v>75</v>
      </c>
      <c r="B167" s="65" t="s">
        <v>1155</v>
      </c>
      <c r="C167" s="59">
        <v>42</v>
      </c>
      <c r="D167" s="57" t="s">
        <v>32</v>
      </c>
      <c r="G167" s="59">
        <f>ROUND(C167*E167, 0)</f>
        <v>0</v>
      </c>
      <c r="H167" s="59">
        <f>ROUND(C167*F167, 0)</f>
        <v>0</v>
      </c>
    </row>
    <row r="169" spans="1:8" ht="31.5">
      <c r="A169" s="16">
        <v>76</v>
      </c>
      <c r="B169" s="65" t="s">
        <v>1156</v>
      </c>
      <c r="C169" s="59">
        <v>10</v>
      </c>
      <c r="D169" s="57" t="s">
        <v>32</v>
      </c>
      <c r="G169" s="59">
        <f>ROUND(C169*E169, 0)</f>
        <v>0</v>
      </c>
      <c r="H169" s="59">
        <f>ROUND(C169*F169, 0)</f>
        <v>0</v>
      </c>
    </row>
    <row r="171" spans="1:8" ht="31.5">
      <c r="A171" s="16">
        <v>77</v>
      </c>
      <c r="B171" s="65" t="s">
        <v>1157</v>
      </c>
      <c r="C171" s="59">
        <v>3</v>
      </c>
      <c r="D171" s="57" t="s">
        <v>32</v>
      </c>
      <c r="G171" s="59">
        <f>ROUND(C171*E171, 0)</f>
        <v>0</v>
      </c>
      <c r="H171" s="59">
        <f>ROUND(C171*F171, 0)</f>
        <v>0</v>
      </c>
    </row>
    <row r="173" spans="1:8" ht="31.5">
      <c r="A173" s="16">
        <v>78</v>
      </c>
      <c r="B173" s="65" t="s">
        <v>418</v>
      </c>
      <c r="C173" s="59">
        <v>26</v>
      </c>
      <c r="D173" s="57" t="s">
        <v>32</v>
      </c>
      <c r="G173" s="59">
        <f>ROUND(C173*E173, 0)</f>
        <v>0</v>
      </c>
      <c r="H173" s="59">
        <f>ROUND(C173*F173, 0)</f>
        <v>0</v>
      </c>
    </row>
    <row r="175" spans="1:8" ht="47.25">
      <c r="A175" s="16">
        <v>79</v>
      </c>
      <c r="B175" s="65" t="s">
        <v>419</v>
      </c>
      <c r="C175" s="59">
        <v>15</v>
      </c>
      <c r="D175" s="57" t="s">
        <v>32</v>
      </c>
      <c r="G175" s="59">
        <f>ROUND(C175*E175, 0)</f>
        <v>0</v>
      </c>
      <c r="H175" s="59">
        <f>ROUND(C175*F175, 0)</f>
        <v>0</v>
      </c>
    </row>
    <row r="177" spans="1:8" ht="31.5">
      <c r="A177" s="16">
        <v>80</v>
      </c>
      <c r="B177" s="65" t="s">
        <v>420</v>
      </c>
      <c r="C177" s="59">
        <v>18</v>
      </c>
      <c r="D177" s="57" t="s">
        <v>32</v>
      </c>
      <c r="G177" s="59">
        <f>ROUND(C177*E177, 0)</f>
        <v>0</v>
      </c>
      <c r="H177" s="59">
        <f>ROUND(C177*F177, 0)</f>
        <v>0</v>
      </c>
    </row>
    <row r="179" spans="1:8" ht="47.25">
      <c r="A179" s="16">
        <v>81</v>
      </c>
      <c r="B179" s="65" t="s">
        <v>421</v>
      </c>
      <c r="C179" s="59">
        <v>2</v>
      </c>
      <c r="D179" s="57" t="s">
        <v>32</v>
      </c>
      <c r="G179" s="59">
        <f>ROUND(C179*E179, 0)</f>
        <v>0</v>
      </c>
      <c r="H179" s="59">
        <f>ROUND(C179*F179, 0)</f>
        <v>0</v>
      </c>
    </row>
    <row r="181" spans="1:8" ht="47.25">
      <c r="A181" s="16">
        <v>82</v>
      </c>
      <c r="B181" s="65" t="s">
        <v>422</v>
      </c>
      <c r="C181" s="59">
        <v>2</v>
      </c>
      <c r="D181" s="57" t="s">
        <v>32</v>
      </c>
      <c r="G181" s="59">
        <f>ROUND(C181*E181, 0)</f>
        <v>0</v>
      </c>
      <c r="H181" s="59">
        <f>ROUND(C181*F181, 0)</f>
        <v>0</v>
      </c>
    </row>
    <row r="183" spans="1:8" ht="96">
      <c r="A183" s="16">
        <v>83</v>
      </c>
      <c r="B183" s="65" t="s">
        <v>453</v>
      </c>
      <c r="C183" s="59">
        <v>120</v>
      </c>
      <c r="D183" s="57" t="s">
        <v>15</v>
      </c>
      <c r="G183" s="59">
        <f>ROUND(C183*E183, 0)</f>
        <v>0</v>
      </c>
      <c r="H183" s="59">
        <f>ROUND(C183*F183, 0)</f>
        <v>0</v>
      </c>
    </row>
    <row r="185" spans="1:8" ht="111.75">
      <c r="A185" s="16">
        <v>84</v>
      </c>
      <c r="B185" s="65" t="s">
        <v>454</v>
      </c>
      <c r="C185" s="59">
        <v>140</v>
      </c>
      <c r="D185" s="57" t="s">
        <v>15</v>
      </c>
      <c r="G185" s="59">
        <f>ROUND(C185*E185, 0)</f>
        <v>0</v>
      </c>
      <c r="H185" s="59">
        <f>ROUND(C185*F185, 0)</f>
        <v>0</v>
      </c>
    </row>
    <row r="187" spans="1:8" ht="110.25">
      <c r="A187" s="16">
        <v>85</v>
      </c>
      <c r="B187" s="65" t="s">
        <v>1158</v>
      </c>
      <c r="C187" s="59">
        <v>24</v>
      </c>
      <c r="D187" s="57" t="s">
        <v>32</v>
      </c>
      <c r="G187" s="59">
        <f>ROUND(C187*E187, 0)</f>
        <v>0</v>
      </c>
      <c r="H187" s="59">
        <f>ROUND(C187*F187, 0)</f>
        <v>0</v>
      </c>
    </row>
    <row r="189" spans="1:8" ht="126">
      <c r="A189" s="16">
        <v>86</v>
      </c>
      <c r="B189" s="65" t="s">
        <v>423</v>
      </c>
      <c r="C189" s="59">
        <v>20</v>
      </c>
      <c r="D189" s="57" t="s">
        <v>32</v>
      </c>
      <c r="G189" s="59">
        <f>ROUND(C189*E189, 0)</f>
        <v>0</v>
      </c>
      <c r="H189" s="59">
        <f>ROUND(C189*F189, 0)</f>
        <v>0</v>
      </c>
    </row>
    <row r="191" spans="1:8" ht="126">
      <c r="A191" s="16">
        <v>87</v>
      </c>
      <c r="B191" s="65" t="s">
        <v>424</v>
      </c>
      <c r="C191" s="59">
        <v>21</v>
      </c>
      <c r="D191" s="57" t="s">
        <v>32</v>
      </c>
      <c r="G191" s="59">
        <f>ROUND(C191*E191, 0)</f>
        <v>0</v>
      </c>
      <c r="H191" s="59">
        <f>ROUND(C191*F191, 0)</f>
        <v>0</v>
      </c>
    </row>
    <row r="193" spans="1:8" ht="47.25">
      <c r="A193" s="16">
        <v>88</v>
      </c>
      <c r="B193" s="65" t="s">
        <v>1159</v>
      </c>
      <c r="C193" s="59">
        <v>250</v>
      </c>
      <c r="D193" s="57" t="s">
        <v>15</v>
      </c>
      <c r="G193" s="59">
        <f>ROUND(C193*E193, 0)</f>
        <v>0</v>
      </c>
      <c r="H193" s="59">
        <f>ROUND(C193*F193, 0)</f>
        <v>0</v>
      </c>
    </row>
    <row r="195" spans="1:8" ht="110.25">
      <c r="A195" s="16">
        <v>89</v>
      </c>
      <c r="B195" s="65" t="s">
        <v>425</v>
      </c>
      <c r="C195" s="59">
        <v>20</v>
      </c>
      <c r="D195" s="57" t="s">
        <v>32</v>
      </c>
      <c r="G195" s="59">
        <f>ROUND(C195*E195, 0)</f>
        <v>0</v>
      </c>
      <c r="H195" s="59">
        <f>ROUND(C195*F195, 0)</f>
        <v>0</v>
      </c>
    </row>
    <row r="197" spans="1:8" ht="111.75">
      <c r="A197" s="16">
        <v>90</v>
      </c>
      <c r="B197" s="65" t="s">
        <v>455</v>
      </c>
      <c r="C197" s="59">
        <v>4</v>
      </c>
      <c r="D197" s="57" t="s">
        <v>32</v>
      </c>
      <c r="G197" s="59">
        <f>ROUND(C197*E197, 0)</f>
        <v>0</v>
      </c>
      <c r="H197" s="59">
        <f>ROUND(C197*F197, 0)</f>
        <v>0</v>
      </c>
    </row>
    <row r="199" spans="1:8" ht="111.75">
      <c r="A199" s="16">
        <v>91</v>
      </c>
      <c r="B199" s="65" t="s">
        <v>456</v>
      </c>
      <c r="C199" s="59">
        <v>6</v>
      </c>
      <c r="D199" s="57" t="s">
        <v>32</v>
      </c>
      <c r="G199" s="59">
        <f>ROUND(C199*E199, 0)</f>
        <v>0</v>
      </c>
      <c r="H199" s="59">
        <f>ROUND(C199*F199, 0)</f>
        <v>0</v>
      </c>
    </row>
    <row r="201" spans="1:8" ht="127.5">
      <c r="A201" s="16">
        <v>92</v>
      </c>
      <c r="B201" s="65" t="s">
        <v>457</v>
      </c>
      <c r="C201" s="59">
        <v>10</v>
      </c>
      <c r="D201" s="57" t="s">
        <v>32</v>
      </c>
      <c r="G201" s="59">
        <f>ROUND(C201*E201, 0)</f>
        <v>0</v>
      </c>
      <c r="H201" s="59">
        <f>ROUND(C201*F201, 0)</f>
        <v>0</v>
      </c>
    </row>
    <row r="203" spans="1:8" ht="31.5">
      <c r="A203" s="16">
        <v>93</v>
      </c>
      <c r="B203" s="65" t="s">
        <v>426</v>
      </c>
      <c r="C203" s="59">
        <v>450</v>
      </c>
      <c r="D203" s="57" t="s">
        <v>427</v>
      </c>
      <c r="G203" s="59">
        <f>ROUND(C203*E203, 0)</f>
        <v>0</v>
      </c>
      <c r="H203" s="59">
        <f>ROUND(C203*F203, 0)</f>
        <v>0</v>
      </c>
    </row>
    <row r="205" spans="1:8" s="60" customFormat="1">
      <c r="A205" s="34"/>
      <c r="B205" s="55" t="s">
        <v>275</v>
      </c>
      <c r="C205" s="56"/>
      <c r="D205" s="55"/>
      <c r="E205" s="56"/>
      <c r="F205" s="56"/>
      <c r="G205" s="56">
        <f>ROUND(SUM(G2:G204),0)</f>
        <v>0</v>
      </c>
      <c r="H205" s="56">
        <f>ROUND(SUM(H2:H204),0)</f>
        <v>0</v>
      </c>
    </row>
  </sheetData>
  <pageMargins left="0.2361111111111111" right="0.2361111111111111" top="0.69444444444444442" bottom="0.69444444444444442" header="0.41666666666666669" footer="0.41666666666666669"/>
  <pageSetup paperSize="9" scale="70" orientation="portrait" useFirstPageNumber="1" verticalDpi="0" r:id="rId1"/>
  <headerFooter>
    <oddHeader>&amp;L&amp;"Times New Roman CE,bold"&amp;10 Elektromosenergia-ellátás, villanyszerelés</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H46"/>
  <sheetViews>
    <sheetView view="pageBreakPreview" zoomScale="60" zoomScaleNormal="100" workbookViewId="0">
      <selection activeCell="L22" sqref="L22"/>
    </sheetView>
  </sheetViews>
  <sheetFormatPr defaultRowHeight="15.75"/>
  <cols>
    <col min="1" max="5" width="9.140625" style="103"/>
    <col min="6" max="7" width="22.7109375" style="103" bestFit="1" customWidth="1"/>
    <col min="8" max="8" width="24.42578125" style="103" bestFit="1" customWidth="1"/>
    <col min="9" max="261" width="9.140625" style="103"/>
    <col min="262" max="263" width="14" style="103" bestFit="1" customWidth="1"/>
    <col min="264" max="264" width="15.140625" style="103" bestFit="1" customWidth="1"/>
    <col min="265" max="517" width="9.140625" style="103"/>
    <col min="518" max="519" width="14" style="103" bestFit="1" customWidth="1"/>
    <col min="520" max="520" width="15.140625" style="103" bestFit="1" customWidth="1"/>
    <col min="521" max="773" width="9.140625" style="103"/>
    <col min="774" max="775" width="14" style="103" bestFit="1" customWidth="1"/>
    <col min="776" max="776" width="15.140625" style="103" bestFit="1" customWidth="1"/>
    <col min="777" max="1029" width="9.140625" style="103"/>
    <col min="1030" max="1031" width="14" style="103" bestFit="1" customWidth="1"/>
    <col min="1032" max="1032" width="15.140625" style="103" bestFit="1" customWidth="1"/>
    <col min="1033" max="1285" width="9.140625" style="103"/>
    <col min="1286" max="1287" width="14" style="103" bestFit="1" customWidth="1"/>
    <col min="1288" max="1288" width="15.140625" style="103" bestFit="1" customWidth="1"/>
    <col min="1289" max="1541" width="9.140625" style="103"/>
    <col min="1542" max="1543" width="14" style="103" bestFit="1" customWidth="1"/>
    <col min="1544" max="1544" width="15.140625" style="103" bestFit="1" customWidth="1"/>
    <col min="1545" max="1797" width="9.140625" style="103"/>
    <col min="1798" max="1799" width="14" style="103" bestFit="1" customWidth="1"/>
    <col min="1800" max="1800" width="15.140625" style="103" bestFit="1" customWidth="1"/>
    <col min="1801" max="2053" width="9.140625" style="103"/>
    <col min="2054" max="2055" width="14" style="103" bestFit="1" customWidth="1"/>
    <col min="2056" max="2056" width="15.140625" style="103" bestFit="1" customWidth="1"/>
    <col min="2057" max="2309" width="9.140625" style="103"/>
    <col min="2310" max="2311" width="14" style="103" bestFit="1" customWidth="1"/>
    <col min="2312" max="2312" width="15.140625" style="103" bestFit="1" customWidth="1"/>
    <col min="2313" max="2565" width="9.140625" style="103"/>
    <col min="2566" max="2567" width="14" style="103" bestFit="1" customWidth="1"/>
    <col min="2568" max="2568" width="15.140625" style="103" bestFit="1" customWidth="1"/>
    <col min="2569" max="2821" width="9.140625" style="103"/>
    <col min="2822" max="2823" width="14" style="103" bestFit="1" customWidth="1"/>
    <col min="2824" max="2824" width="15.140625" style="103" bestFit="1" customWidth="1"/>
    <col min="2825" max="3077" width="9.140625" style="103"/>
    <col min="3078" max="3079" width="14" style="103" bestFit="1" customWidth="1"/>
    <col min="3080" max="3080" width="15.140625" style="103" bestFit="1" customWidth="1"/>
    <col min="3081" max="3333" width="9.140625" style="103"/>
    <col min="3334" max="3335" width="14" style="103" bestFit="1" customWidth="1"/>
    <col min="3336" max="3336" width="15.140625" style="103" bestFit="1" customWidth="1"/>
    <col min="3337" max="3589" width="9.140625" style="103"/>
    <col min="3590" max="3591" width="14" style="103" bestFit="1" customWidth="1"/>
    <col min="3592" max="3592" width="15.140625" style="103" bestFit="1" customWidth="1"/>
    <col min="3593" max="3845" width="9.140625" style="103"/>
    <col min="3846" max="3847" width="14" style="103" bestFit="1" customWidth="1"/>
    <col min="3848" max="3848" width="15.140625" style="103" bestFit="1" customWidth="1"/>
    <col min="3849" max="4101" width="9.140625" style="103"/>
    <col min="4102" max="4103" width="14" style="103" bestFit="1" customWidth="1"/>
    <col min="4104" max="4104" width="15.140625" style="103" bestFit="1" customWidth="1"/>
    <col min="4105" max="4357" width="9.140625" style="103"/>
    <col min="4358" max="4359" width="14" style="103" bestFit="1" customWidth="1"/>
    <col min="4360" max="4360" width="15.140625" style="103" bestFit="1" customWidth="1"/>
    <col min="4361" max="4613" width="9.140625" style="103"/>
    <col min="4614" max="4615" width="14" style="103" bestFit="1" customWidth="1"/>
    <col min="4616" max="4616" width="15.140625" style="103" bestFit="1" customWidth="1"/>
    <col min="4617" max="4869" width="9.140625" style="103"/>
    <col min="4870" max="4871" width="14" style="103" bestFit="1" customWidth="1"/>
    <col min="4872" max="4872" width="15.140625" style="103" bestFit="1" customWidth="1"/>
    <col min="4873" max="5125" width="9.140625" style="103"/>
    <col min="5126" max="5127" width="14" style="103" bestFit="1" customWidth="1"/>
    <col min="5128" max="5128" width="15.140625" style="103" bestFit="1" customWidth="1"/>
    <col min="5129" max="5381" width="9.140625" style="103"/>
    <col min="5382" max="5383" width="14" style="103" bestFit="1" customWidth="1"/>
    <col min="5384" max="5384" width="15.140625" style="103" bestFit="1" customWidth="1"/>
    <col min="5385" max="5637" width="9.140625" style="103"/>
    <col min="5638" max="5639" width="14" style="103" bestFit="1" customWidth="1"/>
    <col min="5640" max="5640" width="15.140625" style="103" bestFit="1" customWidth="1"/>
    <col min="5641" max="5893" width="9.140625" style="103"/>
    <col min="5894" max="5895" width="14" style="103" bestFit="1" customWidth="1"/>
    <col min="5896" max="5896" width="15.140625" style="103" bestFit="1" customWidth="1"/>
    <col min="5897" max="6149" width="9.140625" style="103"/>
    <col min="6150" max="6151" width="14" style="103" bestFit="1" customWidth="1"/>
    <col min="6152" max="6152" width="15.140625" style="103" bestFit="1" customWidth="1"/>
    <col min="6153" max="6405" width="9.140625" style="103"/>
    <col min="6406" max="6407" width="14" style="103" bestFit="1" customWidth="1"/>
    <col min="6408" max="6408" width="15.140625" style="103" bestFit="1" customWidth="1"/>
    <col min="6409" max="6661" width="9.140625" style="103"/>
    <col min="6662" max="6663" width="14" style="103" bestFit="1" customWidth="1"/>
    <col min="6664" max="6664" width="15.140625" style="103" bestFit="1" customWidth="1"/>
    <col min="6665" max="6917" width="9.140625" style="103"/>
    <col min="6918" max="6919" width="14" style="103" bestFit="1" customWidth="1"/>
    <col min="6920" max="6920" width="15.140625" style="103" bestFit="1" customWidth="1"/>
    <col min="6921" max="7173" width="9.140625" style="103"/>
    <col min="7174" max="7175" width="14" style="103" bestFit="1" customWidth="1"/>
    <col min="7176" max="7176" width="15.140625" style="103" bestFit="1" customWidth="1"/>
    <col min="7177" max="7429" width="9.140625" style="103"/>
    <col min="7430" max="7431" width="14" style="103" bestFit="1" customWidth="1"/>
    <col min="7432" max="7432" width="15.140625" style="103" bestFit="1" customWidth="1"/>
    <col min="7433" max="7685" width="9.140625" style="103"/>
    <col min="7686" max="7687" width="14" style="103" bestFit="1" customWidth="1"/>
    <col min="7688" max="7688" width="15.140625" style="103" bestFit="1" customWidth="1"/>
    <col min="7689" max="7941" width="9.140625" style="103"/>
    <col min="7942" max="7943" width="14" style="103" bestFit="1" customWidth="1"/>
    <col min="7944" max="7944" width="15.140625" style="103" bestFit="1" customWidth="1"/>
    <col min="7945" max="8197" width="9.140625" style="103"/>
    <col min="8198" max="8199" width="14" style="103" bestFit="1" customWidth="1"/>
    <col min="8200" max="8200" width="15.140625" style="103" bestFit="1" customWidth="1"/>
    <col min="8201" max="8453" width="9.140625" style="103"/>
    <col min="8454" max="8455" width="14" style="103" bestFit="1" customWidth="1"/>
    <col min="8456" max="8456" width="15.140625" style="103" bestFit="1" customWidth="1"/>
    <col min="8457" max="8709" width="9.140625" style="103"/>
    <col min="8710" max="8711" width="14" style="103" bestFit="1" customWidth="1"/>
    <col min="8712" max="8712" width="15.140625" style="103" bestFit="1" customWidth="1"/>
    <col min="8713" max="8965" width="9.140625" style="103"/>
    <col min="8966" max="8967" width="14" style="103" bestFit="1" customWidth="1"/>
    <col min="8968" max="8968" width="15.140625" style="103" bestFit="1" customWidth="1"/>
    <col min="8969" max="9221" width="9.140625" style="103"/>
    <col min="9222" max="9223" width="14" style="103" bestFit="1" customWidth="1"/>
    <col min="9224" max="9224" width="15.140625" style="103" bestFit="1" customWidth="1"/>
    <col min="9225" max="9477" width="9.140625" style="103"/>
    <col min="9478" max="9479" width="14" style="103" bestFit="1" customWidth="1"/>
    <col min="9480" max="9480" width="15.140625" style="103" bestFit="1" customWidth="1"/>
    <col min="9481" max="9733" width="9.140625" style="103"/>
    <col min="9734" max="9735" width="14" style="103" bestFit="1" customWidth="1"/>
    <col min="9736" max="9736" width="15.140625" style="103" bestFit="1" customWidth="1"/>
    <col min="9737" max="9989" width="9.140625" style="103"/>
    <col min="9990" max="9991" width="14" style="103" bestFit="1" customWidth="1"/>
    <col min="9992" max="9992" width="15.140625" style="103" bestFit="1" customWidth="1"/>
    <col min="9993" max="10245" width="9.140625" style="103"/>
    <col min="10246" max="10247" width="14" style="103" bestFit="1" customWidth="1"/>
    <col min="10248" max="10248" width="15.140625" style="103" bestFit="1" customWidth="1"/>
    <col min="10249" max="10501" width="9.140625" style="103"/>
    <col min="10502" max="10503" width="14" style="103" bestFit="1" customWidth="1"/>
    <col min="10504" max="10504" width="15.140625" style="103" bestFit="1" customWidth="1"/>
    <col min="10505" max="10757" width="9.140625" style="103"/>
    <col min="10758" max="10759" width="14" style="103" bestFit="1" customWidth="1"/>
    <col min="10760" max="10760" width="15.140625" style="103" bestFit="1" customWidth="1"/>
    <col min="10761" max="11013" width="9.140625" style="103"/>
    <col min="11014" max="11015" width="14" style="103" bestFit="1" customWidth="1"/>
    <col min="11016" max="11016" width="15.140625" style="103" bestFit="1" customWidth="1"/>
    <col min="11017" max="11269" width="9.140625" style="103"/>
    <col min="11270" max="11271" width="14" style="103" bestFit="1" customWidth="1"/>
    <col min="11272" max="11272" width="15.140625" style="103" bestFit="1" customWidth="1"/>
    <col min="11273" max="11525" width="9.140625" style="103"/>
    <col min="11526" max="11527" width="14" style="103" bestFit="1" customWidth="1"/>
    <col min="11528" max="11528" width="15.140625" style="103" bestFit="1" customWidth="1"/>
    <col min="11529" max="11781" width="9.140625" style="103"/>
    <col min="11782" max="11783" width="14" style="103" bestFit="1" customWidth="1"/>
    <col min="11784" max="11784" width="15.140625" style="103" bestFit="1" customWidth="1"/>
    <col min="11785" max="12037" width="9.140625" style="103"/>
    <col min="12038" max="12039" width="14" style="103" bestFit="1" customWidth="1"/>
    <col min="12040" max="12040" width="15.140625" style="103" bestFit="1" customWidth="1"/>
    <col min="12041" max="12293" width="9.140625" style="103"/>
    <col min="12294" max="12295" width="14" style="103" bestFit="1" customWidth="1"/>
    <col min="12296" max="12296" width="15.140625" style="103" bestFit="1" customWidth="1"/>
    <col min="12297" max="12549" width="9.140625" style="103"/>
    <col min="12550" max="12551" width="14" style="103" bestFit="1" customWidth="1"/>
    <col min="12552" max="12552" width="15.140625" style="103" bestFit="1" customWidth="1"/>
    <col min="12553" max="12805" width="9.140625" style="103"/>
    <col min="12806" max="12807" width="14" style="103" bestFit="1" customWidth="1"/>
    <col min="12808" max="12808" width="15.140625" style="103" bestFit="1" customWidth="1"/>
    <col min="12809" max="13061" width="9.140625" style="103"/>
    <col min="13062" max="13063" width="14" style="103" bestFit="1" customWidth="1"/>
    <col min="13064" max="13064" width="15.140625" style="103" bestFit="1" customWidth="1"/>
    <col min="13065" max="13317" width="9.140625" style="103"/>
    <col min="13318" max="13319" width="14" style="103" bestFit="1" customWidth="1"/>
    <col min="13320" max="13320" width="15.140625" style="103" bestFit="1" customWidth="1"/>
    <col min="13321" max="13573" width="9.140625" style="103"/>
    <col min="13574" max="13575" width="14" style="103" bestFit="1" customWidth="1"/>
    <col min="13576" max="13576" width="15.140625" style="103" bestFit="1" customWidth="1"/>
    <col min="13577" max="13829" width="9.140625" style="103"/>
    <col min="13830" max="13831" width="14" style="103" bestFit="1" customWidth="1"/>
    <col min="13832" max="13832" width="15.140625" style="103" bestFit="1" customWidth="1"/>
    <col min="13833" max="14085" width="9.140625" style="103"/>
    <col min="14086" max="14087" width="14" style="103" bestFit="1" customWidth="1"/>
    <col min="14088" max="14088" width="15.140625" style="103" bestFit="1" customWidth="1"/>
    <col min="14089" max="14341" width="9.140625" style="103"/>
    <col min="14342" max="14343" width="14" style="103" bestFit="1" customWidth="1"/>
    <col min="14344" max="14344" width="15.140625" style="103" bestFit="1" customWidth="1"/>
    <col min="14345" max="14597" width="9.140625" style="103"/>
    <col min="14598" max="14599" width="14" style="103" bestFit="1" customWidth="1"/>
    <col min="14600" max="14600" width="15.140625" style="103" bestFit="1" customWidth="1"/>
    <col min="14601" max="14853" width="9.140625" style="103"/>
    <col min="14854" max="14855" width="14" style="103" bestFit="1" customWidth="1"/>
    <col min="14856" max="14856" width="15.140625" style="103" bestFit="1" customWidth="1"/>
    <col min="14857" max="15109" width="9.140625" style="103"/>
    <col min="15110" max="15111" width="14" style="103" bestFit="1" customWidth="1"/>
    <col min="15112" max="15112" width="15.140625" style="103" bestFit="1" customWidth="1"/>
    <col min="15113" max="15365" width="9.140625" style="103"/>
    <col min="15366" max="15367" width="14" style="103" bestFit="1" customWidth="1"/>
    <col min="15368" max="15368" width="15.140625" style="103" bestFit="1" customWidth="1"/>
    <col min="15369" max="15621" width="9.140625" style="103"/>
    <col min="15622" max="15623" width="14" style="103" bestFit="1" customWidth="1"/>
    <col min="15624" max="15624" width="15.140625" style="103" bestFit="1" customWidth="1"/>
    <col min="15625" max="15877" width="9.140625" style="103"/>
    <col min="15878" max="15879" width="14" style="103" bestFit="1" customWidth="1"/>
    <col min="15880" max="15880" width="15.140625" style="103" bestFit="1" customWidth="1"/>
    <col min="15881" max="16133" width="9.140625" style="103"/>
    <col min="16134" max="16135" width="14" style="103" bestFit="1" customWidth="1"/>
    <col min="16136" max="16136" width="15.140625" style="103" bestFit="1" customWidth="1"/>
    <col min="16137" max="16384" width="9.140625" style="103"/>
  </cols>
  <sheetData>
    <row r="7" spans="1:8">
      <c r="A7" s="333" t="s">
        <v>542</v>
      </c>
      <c r="B7" s="333"/>
      <c r="C7" s="333"/>
      <c r="D7" s="333"/>
      <c r="E7" s="333"/>
      <c r="F7" s="333"/>
      <c r="G7" s="333"/>
      <c r="H7" s="333"/>
    </row>
    <row r="8" spans="1:8">
      <c r="A8" s="161"/>
      <c r="B8" s="161"/>
      <c r="C8" s="161"/>
      <c r="D8" s="161"/>
      <c r="E8" s="161"/>
      <c r="F8" s="161"/>
    </row>
    <row r="9" spans="1:8" ht="29.25" customHeight="1">
      <c r="A9" s="333" t="s">
        <v>458</v>
      </c>
      <c r="B9" s="334"/>
      <c r="C9" s="334"/>
      <c r="D9" s="334"/>
      <c r="E9" s="334"/>
      <c r="F9" s="334"/>
      <c r="G9" s="334"/>
      <c r="H9" s="334"/>
    </row>
    <row r="12" spans="1:8">
      <c r="A12" s="331" t="s">
        <v>459</v>
      </c>
      <c r="B12" s="332"/>
      <c r="C12" s="332"/>
      <c r="D12" s="332"/>
      <c r="E12" s="332"/>
      <c r="F12" s="332"/>
    </row>
    <row r="13" spans="1:8">
      <c r="A13" s="335" t="s">
        <v>460</v>
      </c>
      <c r="B13" s="335"/>
      <c r="C13" s="335"/>
      <c r="D13" s="335"/>
      <c r="E13" s="335"/>
      <c r="F13" s="335"/>
      <c r="G13" s="335"/>
      <c r="H13" s="335"/>
    </row>
    <row r="14" spans="1:8">
      <c r="A14" s="116"/>
      <c r="B14" s="116"/>
      <c r="C14" s="116"/>
      <c r="D14" s="116"/>
      <c r="E14" s="116"/>
      <c r="F14" s="116"/>
    </row>
    <row r="16" spans="1:8">
      <c r="A16" s="331" t="s">
        <v>541</v>
      </c>
      <c r="B16" s="332"/>
      <c r="C16" s="332"/>
      <c r="D16" s="332"/>
      <c r="E16" s="332"/>
      <c r="F16" s="332"/>
    </row>
    <row r="18" spans="1:8">
      <c r="A18" s="331" t="s">
        <v>461</v>
      </c>
      <c r="B18" s="332"/>
      <c r="C18" s="332"/>
      <c r="D18" s="332"/>
      <c r="E18" s="332"/>
      <c r="F18" s="332"/>
    </row>
    <row r="19" spans="1:8">
      <c r="A19" s="153"/>
      <c r="B19" s="162"/>
      <c r="C19" s="162"/>
      <c r="D19" s="162"/>
      <c r="E19" s="162"/>
      <c r="F19" s="162"/>
    </row>
    <row r="20" spans="1:8">
      <c r="A20" s="153"/>
      <c r="B20" s="162"/>
      <c r="C20" s="162"/>
      <c r="D20" s="162"/>
      <c r="E20" s="162"/>
      <c r="F20" s="162"/>
    </row>
    <row r="24" spans="1:8">
      <c r="A24" s="337" t="s">
        <v>462</v>
      </c>
      <c r="B24" s="337"/>
      <c r="C24" s="337"/>
      <c r="D24" s="337"/>
      <c r="E24" s="337"/>
      <c r="F24" s="337"/>
      <c r="G24" s="337"/>
      <c r="H24" s="337"/>
    </row>
    <row r="25" spans="1:8">
      <c r="A25" s="104"/>
      <c r="B25" s="104"/>
      <c r="C25" s="104"/>
      <c r="D25" s="104"/>
      <c r="E25" s="104"/>
      <c r="F25" s="104"/>
      <c r="G25" s="104"/>
    </row>
    <row r="26" spans="1:8">
      <c r="A26" s="104"/>
      <c r="B26" s="104"/>
      <c r="C26" s="104"/>
      <c r="D26" s="104"/>
      <c r="E26" s="104"/>
      <c r="F26" s="104"/>
      <c r="G26" s="104"/>
    </row>
    <row r="27" spans="1:8">
      <c r="A27" s="104"/>
      <c r="B27" s="104"/>
      <c r="C27" s="104"/>
      <c r="D27" s="104"/>
      <c r="E27" s="104"/>
      <c r="F27" s="104" t="s">
        <v>463</v>
      </c>
      <c r="G27" s="104" t="s">
        <v>464</v>
      </c>
      <c r="H27" s="104" t="s">
        <v>196</v>
      </c>
    </row>
    <row r="28" spans="1:8">
      <c r="A28" s="331" t="s">
        <v>465</v>
      </c>
      <c r="B28" s="331"/>
      <c r="C28" s="331"/>
      <c r="D28" s="331"/>
      <c r="E28" s="331"/>
      <c r="F28" s="119">
        <f>'E. Tűzjelző, RWA'!G46</f>
        <v>0</v>
      </c>
      <c r="G28" s="119">
        <f>'E. Tűzjelző, RWA'!H47</f>
        <v>0</v>
      </c>
      <c r="H28" s="119">
        <f>F28+G28</f>
        <v>0</v>
      </c>
    </row>
    <row r="29" spans="1:8">
      <c r="A29" s="331" t="s">
        <v>466</v>
      </c>
      <c r="B29" s="331"/>
      <c r="C29" s="331"/>
      <c r="D29" s="331"/>
      <c r="E29" s="331"/>
      <c r="F29" s="119">
        <f>'E. Vagyonvédelem'!G34</f>
        <v>0</v>
      </c>
      <c r="G29" s="119">
        <f>'E. Vagyonvédelem'!H35</f>
        <v>0</v>
      </c>
      <c r="H29" s="119">
        <f>F29+G29</f>
        <v>0</v>
      </c>
    </row>
    <row r="30" spans="1:8">
      <c r="A30" s="331" t="s">
        <v>467</v>
      </c>
      <c r="B30" s="331"/>
      <c r="C30" s="331"/>
      <c r="D30" s="331"/>
      <c r="E30" s="331"/>
      <c r="F30" s="119">
        <f>'E. Strukturált hálózat'!G51</f>
        <v>0</v>
      </c>
      <c r="G30" s="119">
        <f>'E. Strukturált hálózat'!H52</f>
        <v>0</v>
      </c>
      <c r="H30" s="119">
        <f>F30+G30</f>
        <v>0</v>
      </c>
    </row>
    <row r="31" spans="1:8">
      <c r="A31" s="331" t="s">
        <v>468</v>
      </c>
      <c r="B31" s="331"/>
      <c r="C31" s="331"/>
      <c r="D31" s="331"/>
      <c r="E31" s="331"/>
      <c r="F31" s="119">
        <f>'E. IP kamera rendszer'!G37</f>
        <v>0</v>
      </c>
      <c r="G31" s="119">
        <f>'E. IP kamera rendszer'!H38</f>
        <v>0</v>
      </c>
      <c r="H31" s="119">
        <f>F31+G31</f>
        <v>0</v>
      </c>
    </row>
    <row r="32" spans="1:8">
      <c r="A32" s="338" t="s">
        <v>469</v>
      </c>
      <c r="B32" s="338"/>
      <c r="C32" s="163"/>
      <c r="D32" s="163"/>
      <c r="E32" s="163"/>
      <c r="F32" s="164">
        <f>SUM(F28:F31)</f>
        <v>0</v>
      </c>
      <c r="G32" s="164">
        <f>SUM(G28:G31)</f>
        <v>0</v>
      </c>
      <c r="H32" s="164">
        <f>SUM(H28:H31)</f>
        <v>0</v>
      </c>
    </row>
    <row r="45" spans="3:8">
      <c r="C45" s="336" t="s">
        <v>470</v>
      </c>
      <c r="D45" s="336"/>
      <c r="E45" s="336"/>
      <c r="F45" s="336"/>
      <c r="G45" s="336"/>
      <c r="H45" s="336"/>
    </row>
    <row r="46" spans="3:8">
      <c r="C46" s="336" t="s">
        <v>254</v>
      </c>
      <c r="D46" s="336"/>
      <c r="E46" s="336"/>
      <c r="F46" s="336"/>
      <c r="G46" s="336"/>
      <c r="H46" s="336"/>
    </row>
  </sheetData>
  <mergeCells count="14">
    <mergeCell ref="C45:H45"/>
    <mergeCell ref="C46:H46"/>
    <mergeCell ref="A24:H24"/>
    <mergeCell ref="A28:E28"/>
    <mergeCell ref="A29:E29"/>
    <mergeCell ref="A30:E30"/>
    <mergeCell ref="A31:E31"/>
    <mergeCell ref="A32:B32"/>
    <mergeCell ref="A18:F18"/>
    <mergeCell ref="A7:H7"/>
    <mergeCell ref="A9:H9"/>
    <mergeCell ref="A12:F12"/>
    <mergeCell ref="A13:H13"/>
    <mergeCell ref="A16:F16"/>
  </mergeCells>
  <pageMargins left="0.7" right="0.7" top="0.75" bottom="0.75" header="0.3" footer="0.3"/>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
  <sheetViews>
    <sheetView view="pageBreakPreview" zoomScale="60" zoomScaleNormal="100" workbookViewId="0">
      <selection activeCell="D7" sqref="D7:E199"/>
    </sheetView>
  </sheetViews>
  <sheetFormatPr defaultRowHeight="15.75"/>
  <cols>
    <col min="1" max="1" width="55.7109375" style="16" customWidth="1"/>
    <col min="2" max="3" width="9.140625" style="11"/>
    <col min="4" max="7" width="20.7109375" style="32" customWidth="1"/>
    <col min="8" max="16384" width="9.140625" style="11"/>
  </cols>
  <sheetData>
    <row r="1" spans="1:7">
      <c r="D1" s="32" t="s">
        <v>0</v>
      </c>
      <c r="E1" s="32" t="s">
        <v>1</v>
      </c>
      <c r="F1" s="32" t="s">
        <v>2</v>
      </c>
      <c r="G1" s="32" t="s">
        <v>3</v>
      </c>
    </row>
    <row r="2" spans="1:7">
      <c r="A2" s="35" t="s">
        <v>97</v>
      </c>
    </row>
    <row r="3" spans="1:7" ht="31.5">
      <c r="A3" s="36" t="s">
        <v>101</v>
      </c>
    </row>
    <row r="4" spans="1:7">
      <c r="A4" s="16" t="s">
        <v>98</v>
      </c>
    </row>
    <row r="5" spans="1:7" ht="31.5">
      <c r="A5" s="16" t="s">
        <v>99</v>
      </c>
    </row>
    <row r="6" spans="1:7" ht="47.25">
      <c r="A6" s="16" t="s">
        <v>84</v>
      </c>
    </row>
    <row r="7" spans="1:7">
      <c r="B7" s="11">
        <v>119.52</v>
      </c>
      <c r="C7" s="11" t="s">
        <v>5</v>
      </c>
      <c r="F7" s="32">
        <f>B7*D7</f>
        <v>0</v>
      </c>
      <c r="G7" s="32">
        <f>B7*E7</f>
        <v>0</v>
      </c>
    </row>
    <row r="8" spans="1:7" ht="31.5">
      <c r="A8" s="16" t="s">
        <v>100</v>
      </c>
    </row>
    <row r="9" spans="1:7">
      <c r="B9" s="11">
        <v>4</v>
      </c>
      <c r="C9" s="11" t="s">
        <v>30</v>
      </c>
      <c r="F9" s="32">
        <f>B9*D9</f>
        <v>0</v>
      </c>
      <c r="G9" s="32">
        <f>B9*E9</f>
        <v>0</v>
      </c>
    </row>
    <row r="10" spans="1:7">
      <c r="A10" s="36" t="s">
        <v>102</v>
      </c>
    </row>
    <row r="11" spans="1:7">
      <c r="A11" s="16" t="s">
        <v>132</v>
      </c>
    </row>
    <row r="12" spans="1:7">
      <c r="A12" s="16" t="s">
        <v>119</v>
      </c>
    </row>
    <row r="13" spans="1:7" ht="47.25">
      <c r="A13" s="16" t="s">
        <v>104</v>
      </c>
    </row>
    <row r="14" spans="1:7">
      <c r="B14" s="11">
        <v>17.84</v>
      </c>
      <c r="C14" s="11" t="s">
        <v>5</v>
      </c>
      <c r="F14" s="32">
        <f>B14*D14</f>
        <v>0</v>
      </c>
      <c r="G14" s="32">
        <f>B14*E14</f>
        <v>0</v>
      </c>
    </row>
    <row r="15" spans="1:7" ht="63">
      <c r="A15" s="16" t="s">
        <v>105</v>
      </c>
    </row>
    <row r="16" spans="1:7">
      <c r="B16" s="11">
        <v>90.23</v>
      </c>
      <c r="C16" s="11" t="s">
        <v>5</v>
      </c>
      <c r="F16" s="32">
        <f>B16*D16</f>
        <v>0</v>
      </c>
      <c r="G16" s="32">
        <f>B16*E16</f>
        <v>0</v>
      </c>
    </row>
    <row r="17" spans="1:7" ht="47.25">
      <c r="A17" s="16" t="s">
        <v>106</v>
      </c>
    </row>
    <row r="18" spans="1:7">
      <c r="B18" s="11">
        <v>49</v>
      </c>
      <c r="C18" s="11" t="s">
        <v>5</v>
      </c>
      <c r="F18" s="32">
        <f>B18*D18</f>
        <v>0</v>
      </c>
      <c r="G18" s="32">
        <f>B18*E18</f>
        <v>0</v>
      </c>
    </row>
    <row r="19" spans="1:7" ht="47.25">
      <c r="A19" s="16" t="s">
        <v>107</v>
      </c>
    </row>
    <row r="20" spans="1:7">
      <c r="B20" s="11">
        <v>38.24</v>
      </c>
      <c r="C20" s="11" t="s">
        <v>5</v>
      </c>
      <c r="F20" s="32">
        <f>B20*D20</f>
        <v>0</v>
      </c>
      <c r="G20" s="32">
        <f>B20*E20</f>
        <v>0</v>
      </c>
    </row>
    <row r="21" spans="1:7" ht="78.75">
      <c r="A21" s="16" t="s">
        <v>108</v>
      </c>
    </row>
    <row r="22" spans="1:7">
      <c r="B22" s="11">
        <v>15.68</v>
      </c>
      <c r="C22" s="11" t="s">
        <v>5</v>
      </c>
      <c r="F22" s="32">
        <f>B22*D22</f>
        <v>0</v>
      </c>
      <c r="G22" s="32">
        <f>B22*E22</f>
        <v>0</v>
      </c>
    </row>
    <row r="23" spans="1:7">
      <c r="A23" s="42" t="s">
        <v>118</v>
      </c>
      <c r="B23" s="43"/>
      <c r="C23" s="43"/>
      <c r="D23" s="45"/>
      <c r="E23" s="45"/>
      <c r="F23" s="45"/>
      <c r="G23" s="45"/>
    </row>
    <row r="24" spans="1:7">
      <c r="A24" s="42"/>
      <c r="B24" s="43">
        <v>35</v>
      </c>
      <c r="C24" s="43" t="s">
        <v>5</v>
      </c>
      <c r="D24" s="45"/>
      <c r="E24" s="45"/>
      <c r="F24" s="45">
        <f>B24*D24</f>
        <v>0</v>
      </c>
      <c r="G24" s="45">
        <f>B24*E24</f>
        <v>0</v>
      </c>
    </row>
    <row r="25" spans="1:7">
      <c r="A25" s="16" t="s">
        <v>109</v>
      </c>
    </row>
    <row r="26" spans="1:7" ht="393.75">
      <c r="A26" s="16" t="s">
        <v>110</v>
      </c>
    </row>
    <row r="27" spans="1:7">
      <c r="B27" s="11">
        <v>88.8</v>
      </c>
      <c r="C27" s="11" t="s">
        <v>5</v>
      </c>
      <c r="F27" s="32">
        <f>B27*D27</f>
        <v>0</v>
      </c>
      <c r="G27" s="32">
        <f>B27*E27</f>
        <v>0</v>
      </c>
    </row>
    <row r="28" spans="1:7" ht="330.75">
      <c r="A28" s="16" t="s">
        <v>111</v>
      </c>
    </row>
    <row r="29" spans="1:7">
      <c r="B29" s="11">
        <v>41.07</v>
      </c>
      <c r="C29" s="11" t="s">
        <v>5</v>
      </c>
      <c r="F29" s="32">
        <f>B29*D29</f>
        <v>0</v>
      </c>
      <c r="G29" s="32">
        <f>B29*E29</f>
        <v>0</v>
      </c>
    </row>
    <row r="30" spans="1:7" ht="330.75">
      <c r="A30" s="16" t="s">
        <v>122</v>
      </c>
    </row>
    <row r="31" spans="1:7">
      <c r="B31" s="11">
        <v>38.24</v>
      </c>
      <c r="C31" s="11" t="s">
        <v>5</v>
      </c>
      <c r="F31" s="32">
        <f>B31*D31</f>
        <v>0</v>
      </c>
      <c r="G31" s="32">
        <f>B31*E31</f>
        <v>0</v>
      </c>
    </row>
    <row r="32" spans="1:7" ht="409.5">
      <c r="A32" s="42" t="s">
        <v>112</v>
      </c>
      <c r="B32" s="43"/>
      <c r="C32" s="43"/>
      <c r="D32" s="45"/>
      <c r="E32" s="45"/>
      <c r="F32" s="45"/>
      <c r="G32" s="45"/>
    </row>
    <row r="33" spans="1:7">
      <c r="A33" s="42"/>
      <c r="B33" s="43">
        <v>88.8</v>
      </c>
      <c r="C33" s="43" t="s">
        <v>5</v>
      </c>
      <c r="D33" s="45"/>
      <c r="E33" s="45"/>
      <c r="F33" s="45">
        <f>B33*D33</f>
        <v>0</v>
      </c>
      <c r="G33" s="45">
        <f>B33*E33</f>
        <v>0</v>
      </c>
    </row>
    <row r="34" spans="1:7" ht="393.75">
      <c r="A34" s="42" t="s">
        <v>113</v>
      </c>
      <c r="B34" s="43"/>
      <c r="C34" s="43"/>
      <c r="D34" s="45"/>
      <c r="E34" s="45"/>
      <c r="F34" s="45"/>
      <c r="G34" s="45"/>
    </row>
    <row r="35" spans="1:7">
      <c r="B35" s="11">
        <v>40</v>
      </c>
      <c r="C35" s="11" t="s">
        <v>5</v>
      </c>
      <c r="F35" s="32">
        <f>B35*D35</f>
        <v>0</v>
      </c>
      <c r="G35" s="32">
        <f>B35*E35</f>
        <v>0</v>
      </c>
    </row>
    <row r="36" spans="1:7" ht="299.25">
      <c r="A36" s="16" t="s">
        <v>114</v>
      </c>
    </row>
    <row r="37" spans="1:7">
      <c r="B37" s="11">
        <v>23.8</v>
      </c>
      <c r="C37" s="11" t="s">
        <v>5</v>
      </c>
      <c r="F37" s="32">
        <f>B37*D37</f>
        <v>0</v>
      </c>
      <c r="G37" s="32">
        <f>B37*E37</f>
        <v>0</v>
      </c>
    </row>
    <row r="38" spans="1:7" ht="157.5">
      <c r="A38" s="16" t="s">
        <v>115</v>
      </c>
    </row>
    <row r="39" spans="1:7">
      <c r="B39" s="11">
        <v>23.8</v>
      </c>
      <c r="C39" s="11" t="s">
        <v>5</v>
      </c>
      <c r="F39" s="32">
        <f>B39*D39</f>
        <v>0</v>
      </c>
      <c r="G39" s="32">
        <f>B39*E39</f>
        <v>0</v>
      </c>
    </row>
    <row r="40" spans="1:7" ht="204.75">
      <c r="A40" s="42" t="s">
        <v>116</v>
      </c>
      <c r="B40" s="43"/>
      <c r="C40" s="43"/>
      <c r="D40" s="45"/>
      <c r="E40" s="45"/>
      <c r="F40" s="45"/>
      <c r="G40" s="45"/>
    </row>
    <row r="41" spans="1:7">
      <c r="A41" s="42"/>
      <c r="B41" s="43">
        <v>55.4</v>
      </c>
      <c r="C41" s="43" t="s">
        <v>5</v>
      </c>
      <c r="D41" s="45"/>
      <c r="E41" s="45"/>
      <c r="F41" s="45">
        <f>B41*D41</f>
        <v>0</v>
      </c>
      <c r="G41" s="45">
        <f>B41*E41</f>
        <v>0</v>
      </c>
    </row>
    <row r="42" spans="1:7" ht="283.5">
      <c r="A42" s="16" t="s">
        <v>117</v>
      </c>
    </row>
    <row r="43" spans="1:7">
      <c r="B43" s="11">
        <v>53.9</v>
      </c>
      <c r="C43" s="11" t="s">
        <v>5</v>
      </c>
      <c r="F43" s="32">
        <f>B43*D43</f>
        <v>0</v>
      </c>
      <c r="G43" s="32">
        <f>B43*E43</f>
        <v>0</v>
      </c>
    </row>
    <row r="44" spans="1:7" ht="31.5">
      <c r="A44" s="16" t="s">
        <v>126</v>
      </c>
    </row>
    <row r="45" spans="1:7">
      <c r="B45" s="11">
        <v>1</v>
      </c>
      <c r="C45" s="11" t="s">
        <v>30</v>
      </c>
      <c r="F45" s="32">
        <f>B45*D45</f>
        <v>0</v>
      </c>
      <c r="G45" s="32">
        <f>B45*E45</f>
        <v>0</v>
      </c>
    </row>
    <row r="46" spans="1:7" ht="31.5">
      <c r="A46" s="16" t="s">
        <v>125</v>
      </c>
    </row>
    <row r="47" spans="1:7">
      <c r="B47" s="11">
        <v>1</v>
      </c>
      <c r="C47" s="11" t="s">
        <v>30</v>
      </c>
      <c r="F47" s="32">
        <f>B47*D47</f>
        <v>0</v>
      </c>
      <c r="G47" s="32">
        <f>B47*E47</f>
        <v>0</v>
      </c>
    </row>
    <row r="48" spans="1:7" ht="63">
      <c r="A48" s="42" t="s">
        <v>127</v>
      </c>
      <c r="B48" s="43"/>
      <c r="C48" s="43"/>
      <c r="D48" s="45"/>
      <c r="E48" s="45"/>
      <c r="F48" s="45"/>
      <c r="G48" s="45"/>
    </row>
    <row r="49" spans="1:7">
      <c r="A49" s="42"/>
      <c r="B49" s="43">
        <v>148.28</v>
      </c>
      <c r="C49" s="43" t="s">
        <v>5</v>
      </c>
      <c r="D49" s="45"/>
      <c r="E49" s="45"/>
      <c r="F49" s="45">
        <f>B49*D49</f>
        <v>0</v>
      </c>
      <c r="G49" s="45">
        <f>B49*E49</f>
        <v>0</v>
      </c>
    </row>
    <row r="50" spans="1:7" ht="47.25">
      <c r="A50" s="16" t="s">
        <v>128</v>
      </c>
    </row>
    <row r="51" spans="1:7">
      <c r="B51" s="11">
        <v>88.74</v>
      </c>
      <c r="C51" s="11" t="s">
        <v>5</v>
      </c>
      <c r="F51" s="32">
        <f>B51*D51</f>
        <v>0</v>
      </c>
      <c r="G51" s="32">
        <f>B51*E51</f>
        <v>0</v>
      </c>
    </row>
    <row r="52" spans="1:7" ht="31.5">
      <c r="A52" s="16" t="s">
        <v>120</v>
      </c>
    </row>
    <row r="53" spans="1:7">
      <c r="B53" s="11">
        <v>383.2</v>
      </c>
      <c r="C53" s="11" t="s">
        <v>5</v>
      </c>
      <c r="F53" s="32">
        <f>B53*D53</f>
        <v>0</v>
      </c>
      <c r="G53" s="32">
        <f>B53*E53</f>
        <v>0</v>
      </c>
    </row>
    <row r="54" spans="1:7" ht="31.5">
      <c r="A54" s="16" t="s">
        <v>121</v>
      </c>
    </row>
    <row r="55" spans="1:7">
      <c r="B55" s="11">
        <v>383.2</v>
      </c>
      <c r="C55" s="11" t="s">
        <v>5</v>
      </c>
      <c r="F55" s="32">
        <f>B55*D55</f>
        <v>0</v>
      </c>
      <c r="G55" s="32">
        <f>B55*E55</f>
        <v>0</v>
      </c>
    </row>
    <row r="56" spans="1:7">
      <c r="A56" s="42" t="s">
        <v>123</v>
      </c>
      <c r="B56" s="43"/>
      <c r="C56" s="43"/>
      <c r="D56" s="45"/>
      <c r="E56" s="45"/>
      <c r="F56" s="45"/>
      <c r="G56" s="45"/>
    </row>
    <row r="57" spans="1:7">
      <c r="A57" s="42"/>
      <c r="B57" s="43">
        <v>217.2</v>
      </c>
      <c r="C57" s="43" t="s">
        <v>15</v>
      </c>
      <c r="D57" s="45"/>
      <c r="E57" s="45"/>
      <c r="F57" s="45">
        <f>B57*D57</f>
        <v>0</v>
      </c>
      <c r="G57" s="45">
        <f>B57*E57</f>
        <v>0</v>
      </c>
    </row>
    <row r="58" spans="1:7" ht="31.5">
      <c r="A58" s="42" t="s">
        <v>124</v>
      </c>
      <c r="B58" s="43"/>
      <c r="C58" s="43"/>
      <c r="D58" s="43"/>
      <c r="E58" s="43"/>
      <c r="F58" s="43"/>
      <c r="G58" s="43"/>
    </row>
    <row r="59" spans="1:7">
      <c r="A59" s="46"/>
      <c r="B59" s="43">
        <v>110</v>
      </c>
      <c r="C59" s="43" t="s">
        <v>15</v>
      </c>
      <c r="D59" s="43"/>
      <c r="E59" s="43"/>
      <c r="F59" s="45">
        <f>B59*D59</f>
        <v>0</v>
      </c>
      <c r="G59" s="45">
        <f>B59*E59</f>
        <v>0</v>
      </c>
    </row>
    <row r="60" spans="1:7" ht="31.5">
      <c r="A60" s="16" t="s">
        <v>129</v>
      </c>
    </row>
    <row r="61" spans="1:7">
      <c r="B61" s="11">
        <v>1</v>
      </c>
      <c r="C61" s="11" t="s">
        <v>30</v>
      </c>
      <c r="F61" s="32">
        <f>B61*D61</f>
        <v>0</v>
      </c>
      <c r="G61" s="32">
        <f>B61*E61</f>
        <v>0</v>
      </c>
    </row>
    <row r="62" spans="1:7">
      <c r="A62" s="36" t="s">
        <v>130</v>
      </c>
    </row>
    <row r="63" spans="1:7">
      <c r="A63" s="16" t="s">
        <v>131</v>
      </c>
    </row>
    <row r="64" spans="1:7">
      <c r="A64" s="16" t="s">
        <v>119</v>
      </c>
    </row>
    <row r="65" spans="1:7" ht="63">
      <c r="A65" s="16" t="s">
        <v>133</v>
      </c>
    </row>
    <row r="66" spans="1:7">
      <c r="B66" s="11">
        <v>788.9</v>
      </c>
      <c r="C66" s="11" t="s">
        <v>5</v>
      </c>
      <c r="F66" s="32">
        <f>B66*D66</f>
        <v>0</v>
      </c>
      <c r="G66" s="32">
        <f>B66*E66</f>
        <v>0</v>
      </c>
    </row>
    <row r="67" spans="1:7" ht="47.25">
      <c r="A67" s="16" t="s">
        <v>104</v>
      </c>
    </row>
    <row r="68" spans="1:7">
      <c r="B68" s="11">
        <v>367</v>
      </c>
      <c r="C68" s="11" t="s">
        <v>5</v>
      </c>
      <c r="F68" s="32">
        <f>B68*D68</f>
        <v>0</v>
      </c>
      <c r="G68" s="32">
        <f>B68*E68</f>
        <v>0</v>
      </c>
    </row>
    <row r="69" spans="1:7" ht="63">
      <c r="A69" s="16" t="s">
        <v>105</v>
      </c>
    </row>
    <row r="70" spans="1:7">
      <c r="B70" s="11">
        <v>39.5</v>
      </c>
      <c r="C70" s="11" t="s">
        <v>5</v>
      </c>
      <c r="F70" s="32">
        <f>B70*D70</f>
        <v>0</v>
      </c>
      <c r="G70" s="32">
        <f>B70*E70</f>
        <v>0</v>
      </c>
    </row>
    <row r="71" spans="1:7" ht="47.25">
      <c r="A71" s="16" t="s">
        <v>106</v>
      </c>
    </row>
    <row r="72" spans="1:7">
      <c r="B72" s="11">
        <v>120.4</v>
      </c>
      <c r="C72" s="11" t="s">
        <v>5</v>
      </c>
      <c r="F72" s="32">
        <f>B72*D72</f>
        <v>0</v>
      </c>
      <c r="G72" s="32">
        <f>B72*E72</f>
        <v>0</v>
      </c>
    </row>
    <row r="73" spans="1:7">
      <c r="A73" s="16" t="s">
        <v>118</v>
      </c>
    </row>
    <row r="74" spans="1:7">
      <c r="B74" s="11">
        <v>7.34</v>
      </c>
      <c r="C74" s="11" t="s">
        <v>5</v>
      </c>
      <c r="D74" s="45"/>
      <c r="E74" s="45"/>
      <c r="F74" s="32">
        <f>B74*D74</f>
        <v>0</v>
      </c>
      <c r="G74" s="32">
        <f>B74*E74</f>
        <v>0</v>
      </c>
    </row>
    <row r="75" spans="1:7">
      <c r="A75" s="16" t="s">
        <v>109</v>
      </c>
    </row>
    <row r="76" spans="1:7" ht="393.75">
      <c r="A76" s="16" t="s">
        <v>134</v>
      </c>
    </row>
    <row r="77" spans="1:7">
      <c r="B77" s="11">
        <v>166.8</v>
      </c>
      <c r="C77" s="11" t="s">
        <v>5</v>
      </c>
      <c r="F77" s="32">
        <f>B77*D77</f>
        <v>0</v>
      </c>
      <c r="G77" s="32">
        <f>B77*E77</f>
        <v>0</v>
      </c>
    </row>
    <row r="78" spans="1:7" ht="409.5">
      <c r="A78" s="16" t="s">
        <v>135</v>
      </c>
    </row>
    <row r="79" spans="1:7">
      <c r="B79" s="11">
        <v>138.6</v>
      </c>
      <c r="C79" s="11" t="s">
        <v>5</v>
      </c>
      <c r="F79" s="32">
        <f>B79*D79</f>
        <v>0</v>
      </c>
      <c r="G79" s="32">
        <f>B79*E79</f>
        <v>0</v>
      </c>
    </row>
    <row r="80" spans="1:7" ht="409.5">
      <c r="A80" s="16" t="s">
        <v>136</v>
      </c>
    </row>
    <row r="81" spans="1:7">
      <c r="B81" s="11">
        <v>27.8</v>
      </c>
      <c r="C81" s="11" t="s">
        <v>5</v>
      </c>
      <c r="F81" s="32">
        <f>B81*D81</f>
        <v>0</v>
      </c>
      <c r="G81" s="32">
        <f>B81*E81</f>
        <v>0</v>
      </c>
    </row>
    <row r="82" spans="1:7" ht="189">
      <c r="A82" s="16" t="s">
        <v>137</v>
      </c>
    </row>
    <row r="83" spans="1:7">
      <c r="B83" s="11">
        <v>169.6</v>
      </c>
      <c r="C83" s="11" t="s">
        <v>5</v>
      </c>
      <c r="F83" s="32">
        <f>B83*D83</f>
        <v>0</v>
      </c>
      <c r="G83" s="32">
        <f>B83*E83</f>
        <v>0</v>
      </c>
    </row>
    <row r="84" spans="1:7" ht="189">
      <c r="A84" s="16" t="s">
        <v>138</v>
      </c>
    </row>
    <row r="85" spans="1:7">
      <c r="B85" s="11">
        <v>267.3</v>
      </c>
      <c r="C85" s="11" t="s">
        <v>5</v>
      </c>
      <c r="F85" s="32">
        <f>B85*D85</f>
        <v>0</v>
      </c>
      <c r="G85" s="32">
        <f>B85*E85</f>
        <v>0</v>
      </c>
    </row>
    <row r="86" spans="1:7" ht="141.75">
      <c r="A86" s="16" t="s">
        <v>139</v>
      </c>
    </row>
    <row r="87" spans="1:7">
      <c r="B87" s="11">
        <v>40.5</v>
      </c>
      <c r="C87" s="11" t="s">
        <v>5</v>
      </c>
      <c r="F87" s="32">
        <f>B87*D87</f>
        <v>0</v>
      </c>
      <c r="G87" s="32">
        <f>B87*E87</f>
        <v>0</v>
      </c>
    </row>
    <row r="88" spans="1:7" ht="299.25">
      <c r="A88" s="16" t="s">
        <v>140</v>
      </c>
    </row>
    <row r="89" spans="1:7">
      <c r="A89" s="36"/>
      <c r="B89" s="11">
        <v>127</v>
      </c>
      <c r="C89" s="11" t="s">
        <v>5</v>
      </c>
      <c r="F89" s="32">
        <f>B89*D89</f>
        <v>0</v>
      </c>
      <c r="G89" s="32">
        <f>B89*E89</f>
        <v>0</v>
      </c>
    </row>
    <row r="90" spans="1:7" ht="315">
      <c r="A90" s="16" t="s">
        <v>141</v>
      </c>
    </row>
    <row r="91" spans="1:7">
      <c r="B91" s="11">
        <v>27</v>
      </c>
      <c r="C91" s="11" t="s">
        <v>5</v>
      </c>
      <c r="F91" s="32">
        <f>B91*D91</f>
        <v>0</v>
      </c>
      <c r="G91" s="32">
        <f>B91*E91</f>
        <v>0</v>
      </c>
    </row>
    <row r="92" spans="1:7" ht="299.25">
      <c r="A92" s="16" t="s">
        <v>142</v>
      </c>
    </row>
    <row r="93" spans="1:7">
      <c r="B93" s="11">
        <v>13.4</v>
      </c>
      <c r="C93" s="11" t="s">
        <v>5</v>
      </c>
      <c r="F93" s="32">
        <f>B93*D93</f>
        <v>0</v>
      </c>
      <c r="G93" s="32">
        <f>B93*E93</f>
        <v>0</v>
      </c>
    </row>
    <row r="94" spans="1:7" ht="330.75">
      <c r="A94" s="16" t="s">
        <v>143</v>
      </c>
    </row>
    <row r="95" spans="1:7">
      <c r="B95" s="11">
        <v>5.7</v>
      </c>
      <c r="C95" s="11" t="s">
        <v>5</v>
      </c>
      <c r="F95" s="32">
        <f>B95*D95</f>
        <v>0</v>
      </c>
      <c r="G95" s="32">
        <f>B95*E95</f>
        <v>0</v>
      </c>
    </row>
    <row r="96" spans="1:7" ht="346.5">
      <c r="A96" s="16" t="s">
        <v>144</v>
      </c>
    </row>
    <row r="97" spans="1:8">
      <c r="B97" s="11">
        <v>141.6</v>
      </c>
      <c r="C97" s="11" t="s">
        <v>5</v>
      </c>
      <c r="F97" s="32">
        <f>B97*D97</f>
        <v>0</v>
      </c>
      <c r="G97" s="32">
        <f>B97*E97</f>
        <v>0</v>
      </c>
    </row>
    <row r="98" spans="1:8" ht="346.5">
      <c r="A98" s="16" t="s">
        <v>145</v>
      </c>
    </row>
    <row r="99" spans="1:8">
      <c r="B99" s="11">
        <v>144.30000000000001</v>
      </c>
      <c r="C99" s="11" t="s">
        <v>5</v>
      </c>
      <c r="F99" s="32">
        <f>B99*D99</f>
        <v>0</v>
      </c>
      <c r="G99" s="32">
        <f>B99*E99</f>
        <v>0</v>
      </c>
    </row>
    <row r="100" spans="1:8" ht="409.5">
      <c r="A100" s="16" t="s">
        <v>146</v>
      </c>
    </row>
    <row r="101" spans="1:8">
      <c r="B101" s="11">
        <v>41.69</v>
      </c>
      <c r="C101" s="11" t="s">
        <v>5</v>
      </c>
      <c r="F101" s="32">
        <f>B101*D101</f>
        <v>0</v>
      </c>
      <c r="G101" s="32">
        <f>B101*E101</f>
        <v>0</v>
      </c>
    </row>
    <row r="102" spans="1:8" s="13" customFormat="1" ht="173.25">
      <c r="A102" s="16" t="s">
        <v>147</v>
      </c>
      <c r="B102" s="11"/>
      <c r="C102" s="11"/>
      <c r="D102" s="32"/>
      <c r="E102" s="32"/>
      <c r="F102" s="32"/>
      <c r="G102" s="32"/>
      <c r="H102" s="11"/>
    </row>
    <row r="103" spans="1:8" s="13" customFormat="1">
      <c r="A103" s="16"/>
      <c r="B103" s="11">
        <v>24</v>
      </c>
      <c r="C103" s="11" t="s">
        <v>5</v>
      </c>
      <c r="D103" s="32"/>
      <c r="E103" s="32"/>
      <c r="F103" s="32">
        <f>B103*D103</f>
        <v>0</v>
      </c>
      <c r="G103" s="32">
        <f>B103*E103</f>
        <v>0</v>
      </c>
      <c r="H103" s="11"/>
    </row>
    <row r="104" spans="1:8" s="13" customFormat="1" ht="157.5">
      <c r="A104" s="16" t="s">
        <v>148</v>
      </c>
      <c r="B104" s="11"/>
      <c r="C104" s="11"/>
      <c r="D104" s="32"/>
      <c r="E104" s="32"/>
      <c r="F104" s="32"/>
      <c r="G104" s="32"/>
      <c r="H104" s="11"/>
    </row>
    <row r="105" spans="1:8" s="13" customFormat="1">
      <c r="A105" s="16"/>
      <c r="B105" s="11">
        <v>356</v>
      </c>
      <c r="C105" s="11" t="s">
        <v>5</v>
      </c>
      <c r="D105" s="32"/>
      <c r="E105" s="32"/>
      <c r="F105" s="32">
        <f>B105*D105</f>
        <v>0</v>
      </c>
      <c r="G105" s="32">
        <f>B105*E105</f>
        <v>0</v>
      </c>
      <c r="H105" s="11"/>
    </row>
    <row r="106" spans="1:8" s="13" customFormat="1" ht="220.5">
      <c r="A106" s="16" t="s">
        <v>149</v>
      </c>
      <c r="B106" s="11"/>
      <c r="C106" s="11"/>
      <c r="D106" s="32"/>
      <c r="E106" s="32"/>
      <c r="F106" s="32"/>
      <c r="G106" s="32"/>
      <c r="H106" s="11"/>
    </row>
    <row r="107" spans="1:8" s="13" customFormat="1">
      <c r="A107" s="16"/>
      <c r="B107" s="11">
        <v>105.2</v>
      </c>
      <c r="C107" s="11" t="s">
        <v>5</v>
      </c>
      <c r="D107" s="32"/>
      <c r="E107" s="32"/>
      <c r="F107" s="32">
        <f>B107*D107</f>
        <v>0</v>
      </c>
      <c r="G107" s="32">
        <f>B107*E107</f>
        <v>0</v>
      </c>
      <c r="H107" s="11"/>
    </row>
    <row r="108" spans="1:8" s="13" customFormat="1" ht="409.5">
      <c r="A108" s="16" t="s">
        <v>150</v>
      </c>
      <c r="B108" s="11"/>
      <c r="C108" s="11"/>
      <c r="D108" s="32"/>
      <c r="E108" s="32"/>
      <c r="F108" s="32"/>
      <c r="G108" s="32"/>
      <c r="H108" s="11"/>
    </row>
    <row r="109" spans="1:8" s="13" customFormat="1">
      <c r="A109" s="16"/>
      <c r="B109" s="11">
        <v>128.6</v>
      </c>
      <c r="C109" s="11" t="s">
        <v>5</v>
      </c>
      <c r="D109" s="32"/>
      <c r="E109" s="32"/>
      <c r="F109" s="32">
        <f>B109*D109</f>
        <v>0</v>
      </c>
      <c r="G109" s="32">
        <f>B109*E109</f>
        <v>0</v>
      </c>
      <c r="H109" s="11"/>
    </row>
    <row r="110" spans="1:8" s="13" customFormat="1" ht="31.5">
      <c r="A110" s="16" t="s">
        <v>126</v>
      </c>
      <c r="B110" s="11"/>
      <c r="C110" s="11"/>
      <c r="D110" s="32"/>
      <c r="E110" s="32"/>
      <c r="F110" s="32"/>
      <c r="G110" s="32"/>
      <c r="H110" s="11"/>
    </row>
    <row r="111" spans="1:8" s="13" customFormat="1">
      <c r="A111" s="16"/>
      <c r="B111" s="11">
        <v>1</v>
      </c>
      <c r="C111" s="11" t="s">
        <v>30</v>
      </c>
      <c r="D111" s="32"/>
      <c r="E111" s="32"/>
      <c r="F111" s="32">
        <f>B111*D111</f>
        <v>0</v>
      </c>
      <c r="G111" s="32">
        <f>B111*E111</f>
        <v>0</v>
      </c>
      <c r="H111" s="11"/>
    </row>
    <row r="112" spans="1:8" s="13" customFormat="1" ht="31.5">
      <c r="A112" s="16" t="s">
        <v>125</v>
      </c>
      <c r="B112" s="11"/>
      <c r="C112" s="11"/>
      <c r="D112" s="32"/>
      <c r="E112" s="32"/>
      <c r="F112" s="32"/>
      <c r="G112" s="32"/>
      <c r="H112" s="11"/>
    </row>
    <row r="113" spans="1:8" s="13" customFormat="1">
      <c r="A113" s="16"/>
      <c r="B113" s="11">
        <v>1</v>
      </c>
      <c r="C113" s="11" t="s">
        <v>30</v>
      </c>
      <c r="D113" s="32"/>
      <c r="E113" s="32"/>
      <c r="F113" s="32">
        <f>B113*D113</f>
        <v>0</v>
      </c>
      <c r="G113" s="32">
        <f>B113*E113</f>
        <v>0</v>
      </c>
      <c r="H113" s="11"/>
    </row>
    <row r="114" spans="1:8" s="13" customFormat="1" ht="63">
      <c r="A114" s="16" t="s">
        <v>127</v>
      </c>
      <c r="B114" s="11"/>
      <c r="C114" s="11"/>
      <c r="D114" s="32"/>
      <c r="E114" s="32"/>
      <c r="F114" s="32"/>
      <c r="G114" s="32"/>
      <c r="H114" s="11"/>
    </row>
    <row r="115" spans="1:8" s="13" customFormat="1">
      <c r="A115" s="16"/>
      <c r="B115" s="11">
        <v>285</v>
      </c>
      <c r="C115" s="11" t="s">
        <v>5</v>
      </c>
      <c r="D115" s="32"/>
      <c r="E115" s="32"/>
      <c r="F115" s="32">
        <f>B115*D115</f>
        <v>0</v>
      </c>
      <c r="G115" s="32">
        <f>B115*E115</f>
        <v>0</v>
      </c>
      <c r="H115" s="11"/>
    </row>
    <row r="116" spans="1:8" s="13" customFormat="1" ht="47.25">
      <c r="A116" s="16" t="s">
        <v>128</v>
      </c>
      <c r="B116" s="11"/>
      <c r="C116" s="11"/>
      <c r="D116" s="32"/>
      <c r="E116" s="32"/>
      <c r="F116" s="32"/>
      <c r="G116" s="32"/>
      <c r="H116" s="11"/>
    </row>
    <row r="117" spans="1:8" s="13" customFormat="1">
      <c r="A117" s="16"/>
      <c r="B117" s="11">
        <v>58</v>
      </c>
      <c r="C117" s="11" t="s">
        <v>5</v>
      </c>
      <c r="D117" s="32"/>
      <c r="E117" s="32"/>
      <c r="F117" s="32">
        <f>B117*D117</f>
        <v>0</v>
      </c>
      <c r="G117" s="32">
        <f>B117*E117</f>
        <v>0</v>
      </c>
      <c r="H117" s="11"/>
    </row>
    <row r="118" spans="1:8" s="13" customFormat="1">
      <c r="A118" s="16" t="s">
        <v>153</v>
      </c>
      <c r="B118" s="11"/>
      <c r="C118" s="11"/>
      <c r="D118" s="32"/>
      <c r="E118" s="32"/>
      <c r="F118" s="32"/>
      <c r="G118" s="32"/>
      <c r="H118" s="11"/>
    </row>
    <row r="119" spans="1:8" s="13" customFormat="1">
      <c r="A119" s="16"/>
      <c r="B119" s="11">
        <v>340</v>
      </c>
      <c r="C119" s="11" t="s">
        <v>15</v>
      </c>
      <c r="D119" s="32"/>
      <c r="E119" s="32"/>
      <c r="F119" s="32">
        <f>B119*D119</f>
        <v>0</v>
      </c>
      <c r="G119" s="32">
        <f>B119*E119</f>
        <v>0</v>
      </c>
      <c r="H119" s="11"/>
    </row>
    <row r="120" spans="1:8" s="13" customFormat="1">
      <c r="A120" s="42" t="s">
        <v>238</v>
      </c>
      <c r="B120" s="43"/>
      <c r="C120" s="43"/>
      <c r="D120" s="44"/>
      <c r="E120" s="44"/>
      <c r="F120" s="44"/>
      <c r="G120" s="44"/>
      <c r="H120" s="11"/>
    </row>
    <row r="121" spans="1:8" s="13" customFormat="1">
      <c r="A121" s="42"/>
      <c r="B121" s="43">
        <v>4.0999999999999996</v>
      </c>
      <c r="C121" s="43" t="s">
        <v>15</v>
      </c>
      <c r="D121" s="44"/>
      <c r="E121" s="44"/>
      <c r="F121" s="32">
        <f>B121*D121</f>
        <v>0</v>
      </c>
      <c r="G121" s="32">
        <f>B121*E121</f>
        <v>0</v>
      </c>
      <c r="H121" s="11"/>
    </row>
    <row r="122" spans="1:8" s="13" customFormat="1">
      <c r="A122" s="16" t="s">
        <v>152</v>
      </c>
      <c r="B122" s="11"/>
      <c r="C122" s="11"/>
      <c r="D122" s="32"/>
      <c r="E122" s="32"/>
      <c r="F122" s="32"/>
      <c r="G122" s="32"/>
      <c r="H122" s="11"/>
    </row>
    <row r="123" spans="1:8" s="13" customFormat="1">
      <c r="A123" s="16"/>
      <c r="B123" s="11">
        <v>44.9</v>
      </c>
      <c r="C123" s="11" t="s">
        <v>15</v>
      </c>
      <c r="D123" s="32"/>
      <c r="E123" s="32"/>
      <c r="F123" s="32">
        <f>B123*D123</f>
        <v>0</v>
      </c>
      <c r="G123" s="32">
        <f>B123*E123</f>
        <v>0</v>
      </c>
      <c r="H123" s="11"/>
    </row>
    <row r="124" spans="1:8" s="13" customFormat="1" ht="31.5">
      <c r="A124" s="16" t="s">
        <v>120</v>
      </c>
      <c r="B124" s="11"/>
      <c r="C124" s="11"/>
      <c r="D124" s="32"/>
      <c r="E124" s="32"/>
      <c r="F124" s="32"/>
      <c r="G124" s="32"/>
      <c r="H124" s="11"/>
    </row>
    <row r="125" spans="1:8" s="13" customFormat="1">
      <c r="A125" s="16"/>
      <c r="B125" s="11">
        <v>1543.3</v>
      </c>
      <c r="C125" s="11" t="s">
        <v>5</v>
      </c>
      <c r="D125" s="32"/>
      <c r="E125" s="32"/>
      <c r="F125" s="32">
        <f>B125*D125</f>
        <v>0</v>
      </c>
      <c r="G125" s="32">
        <f>B125*E125</f>
        <v>0</v>
      </c>
      <c r="H125" s="11"/>
    </row>
    <row r="126" spans="1:8" s="13" customFormat="1" ht="31.5">
      <c r="A126" s="16" t="s">
        <v>121</v>
      </c>
      <c r="B126" s="11"/>
      <c r="C126" s="11"/>
      <c r="D126" s="32"/>
      <c r="E126" s="32"/>
      <c r="F126" s="32"/>
      <c r="G126" s="32"/>
      <c r="H126" s="11"/>
    </row>
    <row r="127" spans="1:8" s="13" customFormat="1">
      <c r="A127" s="16"/>
      <c r="B127" s="11">
        <v>1543.3</v>
      </c>
      <c r="C127" s="11" t="s">
        <v>5</v>
      </c>
      <c r="D127" s="32"/>
      <c r="E127" s="32"/>
      <c r="F127" s="32">
        <f>B127*D127</f>
        <v>0</v>
      </c>
      <c r="G127" s="32">
        <f>B127*E127</f>
        <v>0</v>
      </c>
      <c r="H127" s="11"/>
    </row>
    <row r="128" spans="1:8" s="13" customFormat="1">
      <c r="A128" s="16" t="s">
        <v>123</v>
      </c>
      <c r="B128" s="11"/>
      <c r="C128" s="11"/>
      <c r="D128" s="32"/>
      <c r="E128" s="32"/>
      <c r="F128" s="32"/>
      <c r="G128" s="32"/>
      <c r="H128" s="11"/>
    </row>
    <row r="129" spans="1:8" s="13" customFormat="1">
      <c r="A129" s="16"/>
      <c r="B129" s="11">
        <v>521.1</v>
      </c>
      <c r="C129" s="11" t="s">
        <v>15</v>
      </c>
      <c r="D129" s="32"/>
      <c r="E129" s="32"/>
      <c r="F129" s="32">
        <f>B129*D129</f>
        <v>0</v>
      </c>
      <c r="G129" s="32">
        <f>B129*E129</f>
        <v>0</v>
      </c>
      <c r="H129" s="11"/>
    </row>
    <row r="130" spans="1:8" s="13" customFormat="1" ht="31.5">
      <c r="A130" s="42" t="s">
        <v>124</v>
      </c>
      <c r="B130" s="43"/>
      <c r="C130" s="43"/>
      <c r="D130" s="45"/>
      <c r="E130" s="45"/>
      <c r="F130" s="45"/>
      <c r="G130" s="45"/>
      <c r="H130" s="11"/>
    </row>
    <row r="131" spans="1:8" s="13" customFormat="1">
      <c r="A131" s="46"/>
      <c r="B131" s="43">
        <v>971.5</v>
      </c>
      <c r="C131" s="43" t="s">
        <v>15</v>
      </c>
      <c r="D131" s="45"/>
      <c r="E131" s="45"/>
      <c r="F131" s="45">
        <f>B131*D131</f>
        <v>0</v>
      </c>
      <c r="G131" s="45">
        <f>B131*E131</f>
        <v>0</v>
      </c>
      <c r="H131" s="11"/>
    </row>
    <row r="132" spans="1:8" s="13" customFormat="1" ht="47.25">
      <c r="A132" s="42" t="s">
        <v>151</v>
      </c>
      <c r="B132" s="43"/>
      <c r="C132" s="43"/>
      <c r="D132" s="45"/>
      <c r="E132" s="45"/>
      <c r="F132" s="45"/>
      <c r="G132" s="45"/>
      <c r="H132" s="11"/>
    </row>
    <row r="133" spans="1:8" s="13" customFormat="1">
      <c r="A133" s="46"/>
      <c r="B133" s="43">
        <v>36</v>
      </c>
      <c r="C133" s="43" t="s">
        <v>5</v>
      </c>
      <c r="D133" s="45"/>
      <c r="E133" s="45"/>
      <c r="F133" s="45">
        <f>B133*D133</f>
        <v>0</v>
      </c>
      <c r="G133" s="45">
        <f>B133*E133</f>
        <v>0</v>
      </c>
      <c r="H133" s="11"/>
    </row>
    <row r="134" spans="1:8" s="13" customFormat="1" ht="31.5">
      <c r="A134" s="16" t="s">
        <v>129</v>
      </c>
      <c r="B134" s="11"/>
      <c r="C134" s="11"/>
      <c r="D134" s="32"/>
      <c r="E134" s="32"/>
      <c r="F134" s="32"/>
      <c r="G134" s="32"/>
      <c r="H134" s="11"/>
    </row>
    <row r="135" spans="1:8" s="13" customFormat="1">
      <c r="A135" s="16"/>
      <c r="B135" s="11">
        <v>1</v>
      </c>
      <c r="C135" s="11" t="s">
        <v>30</v>
      </c>
      <c r="D135" s="32"/>
      <c r="E135" s="32"/>
      <c r="F135" s="32">
        <f>B135*D135</f>
        <v>0</v>
      </c>
      <c r="G135" s="32">
        <f>B135*E135</f>
        <v>0</v>
      </c>
      <c r="H135" s="11"/>
    </row>
    <row r="136" spans="1:8" s="13" customFormat="1">
      <c r="A136" s="36" t="s">
        <v>154</v>
      </c>
      <c r="B136" s="11"/>
      <c r="C136" s="11"/>
      <c r="D136" s="32"/>
      <c r="E136" s="32"/>
      <c r="F136" s="32"/>
      <c r="G136" s="32"/>
      <c r="H136" s="11"/>
    </row>
    <row r="137" spans="1:8" s="13" customFormat="1" ht="31.5">
      <c r="A137" s="16" t="s">
        <v>156</v>
      </c>
      <c r="B137" s="11"/>
      <c r="D137" s="32"/>
      <c r="E137" s="32"/>
      <c r="F137" s="32"/>
      <c r="G137" s="32"/>
      <c r="H137" s="11"/>
    </row>
    <row r="138" spans="1:8" s="13" customFormat="1">
      <c r="A138" s="16"/>
      <c r="B138" s="11">
        <v>138.30000000000001</v>
      </c>
      <c r="C138" s="11" t="s">
        <v>155</v>
      </c>
      <c r="D138" s="32"/>
      <c r="E138" s="32"/>
      <c r="F138" s="32">
        <f>B138*D138</f>
        <v>0</v>
      </c>
      <c r="G138" s="32">
        <f>B138*E138</f>
        <v>0</v>
      </c>
      <c r="H138" s="11"/>
    </row>
    <row r="139" spans="1:8" s="13" customFormat="1" ht="31.5">
      <c r="A139" s="16" t="s">
        <v>187</v>
      </c>
      <c r="B139" s="11"/>
      <c r="D139" s="32"/>
      <c r="E139" s="32"/>
      <c r="F139" s="32"/>
      <c r="G139" s="32"/>
      <c r="H139" s="11"/>
    </row>
    <row r="140" spans="1:8" s="13" customFormat="1">
      <c r="A140" s="16"/>
      <c r="B140" s="11">
        <v>15.4</v>
      </c>
      <c r="C140" s="11" t="s">
        <v>155</v>
      </c>
      <c r="D140" s="32"/>
      <c r="E140" s="32"/>
      <c r="F140" s="32">
        <f>B140*D140</f>
        <v>0</v>
      </c>
      <c r="G140" s="32">
        <f>B140*E140</f>
        <v>0</v>
      </c>
      <c r="H140" s="11"/>
    </row>
    <row r="141" spans="1:8" s="13" customFormat="1" ht="31.5">
      <c r="A141" s="16" t="s">
        <v>157</v>
      </c>
      <c r="B141" s="11"/>
      <c r="C141" s="11"/>
      <c r="D141" s="32"/>
      <c r="E141" s="32"/>
      <c r="F141" s="32"/>
      <c r="G141" s="32"/>
      <c r="H141" s="11"/>
    </row>
    <row r="142" spans="1:8" s="13" customFormat="1">
      <c r="A142" s="16"/>
      <c r="B142" s="11">
        <v>9.48</v>
      </c>
      <c r="C142" s="11" t="s">
        <v>155</v>
      </c>
      <c r="D142" s="32"/>
      <c r="E142" s="32"/>
      <c r="F142" s="32">
        <f>B142*D142</f>
        <v>0</v>
      </c>
      <c r="G142" s="32">
        <f>B142*E142</f>
        <v>0</v>
      </c>
      <c r="H142" s="11"/>
    </row>
    <row r="143" spans="1:8" s="13" customFormat="1">
      <c r="A143" s="36" t="s">
        <v>175</v>
      </c>
      <c r="B143" s="11"/>
      <c r="C143" s="11"/>
      <c r="D143" s="32"/>
      <c r="E143" s="32"/>
      <c r="F143" s="32"/>
      <c r="G143" s="32"/>
      <c r="H143" s="11"/>
    </row>
    <row r="144" spans="1:8" s="13" customFormat="1" ht="31.5">
      <c r="A144" s="16" t="s">
        <v>158</v>
      </c>
      <c r="B144" s="11"/>
      <c r="C144" s="11"/>
      <c r="D144" s="32"/>
      <c r="E144" s="32"/>
      <c r="F144" s="32"/>
      <c r="G144" s="32"/>
      <c r="H144" s="11"/>
    </row>
    <row r="145" spans="1:8" s="13" customFormat="1">
      <c r="A145" s="16"/>
      <c r="B145" s="11">
        <v>1</v>
      </c>
      <c r="C145" s="11" t="s">
        <v>30</v>
      </c>
      <c r="D145" s="32"/>
      <c r="E145" s="32"/>
      <c r="F145" s="32">
        <f>B145*D145</f>
        <v>0</v>
      </c>
      <c r="G145" s="32">
        <f>B145*E145</f>
        <v>0</v>
      </c>
      <c r="H145" s="11"/>
    </row>
    <row r="146" spans="1:8" s="13" customFormat="1" ht="31.5">
      <c r="A146" s="16" t="s">
        <v>159</v>
      </c>
      <c r="B146" s="11"/>
      <c r="C146" s="11"/>
      <c r="D146" s="32"/>
      <c r="E146" s="32"/>
      <c r="F146" s="32"/>
      <c r="G146" s="32"/>
      <c r="H146" s="11"/>
    </row>
    <row r="147" spans="1:8" s="13" customFormat="1">
      <c r="A147" s="16"/>
      <c r="B147" s="11">
        <v>1</v>
      </c>
      <c r="C147" s="11" t="s">
        <v>30</v>
      </c>
      <c r="D147" s="32"/>
      <c r="E147" s="32"/>
      <c r="F147" s="32">
        <f>B147*D147</f>
        <v>0</v>
      </c>
      <c r="G147" s="32">
        <f>B147*E147</f>
        <v>0</v>
      </c>
      <c r="H147" s="11"/>
    </row>
    <row r="148" spans="1:8" s="13" customFormat="1" ht="31.5">
      <c r="A148" s="16" t="s">
        <v>160</v>
      </c>
      <c r="B148" s="11"/>
      <c r="C148" s="11"/>
      <c r="D148" s="32"/>
      <c r="E148" s="32"/>
      <c r="F148" s="32"/>
      <c r="G148" s="32"/>
      <c r="H148" s="11"/>
    </row>
    <row r="149" spans="1:8" s="13" customFormat="1">
      <c r="A149" s="16"/>
      <c r="B149" s="11">
        <v>1</v>
      </c>
      <c r="C149" s="11" t="s">
        <v>30</v>
      </c>
      <c r="D149" s="32"/>
      <c r="E149" s="32"/>
      <c r="F149" s="32">
        <f>B149*D149</f>
        <v>0</v>
      </c>
      <c r="G149" s="32">
        <f>B149*E149</f>
        <v>0</v>
      </c>
      <c r="H149" s="11"/>
    </row>
    <row r="150" spans="1:8" s="13" customFormat="1" ht="31.5">
      <c r="A150" s="16" t="s">
        <v>161</v>
      </c>
      <c r="B150" s="11"/>
      <c r="C150" s="11"/>
      <c r="D150" s="32"/>
      <c r="E150" s="32"/>
      <c r="F150" s="32"/>
      <c r="G150" s="32"/>
      <c r="H150" s="11"/>
    </row>
    <row r="151" spans="1:8" s="13" customFormat="1">
      <c r="A151" s="16"/>
      <c r="B151" s="11">
        <v>1</v>
      </c>
      <c r="C151" s="11" t="s">
        <v>30</v>
      </c>
      <c r="D151" s="32"/>
      <c r="E151" s="32"/>
      <c r="F151" s="32">
        <f>B151*D151</f>
        <v>0</v>
      </c>
      <c r="G151" s="32">
        <f>B151*E151</f>
        <v>0</v>
      </c>
      <c r="H151" s="11"/>
    </row>
    <row r="152" spans="1:8" s="13" customFormat="1" ht="31.5">
      <c r="A152" s="16" t="s">
        <v>162</v>
      </c>
      <c r="B152" s="11"/>
      <c r="C152" s="11"/>
      <c r="D152" s="32"/>
      <c r="E152" s="32"/>
      <c r="F152" s="32"/>
      <c r="G152" s="32"/>
      <c r="H152" s="11"/>
    </row>
    <row r="153" spans="1:8" s="13" customFormat="1">
      <c r="A153" s="16"/>
      <c r="B153" s="11">
        <v>1</v>
      </c>
      <c r="C153" s="11" t="s">
        <v>30</v>
      </c>
      <c r="D153" s="32"/>
      <c r="E153" s="32"/>
      <c r="F153" s="32">
        <f>B153*D153</f>
        <v>0</v>
      </c>
      <c r="G153" s="32">
        <f>B153*E153</f>
        <v>0</v>
      </c>
      <c r="H153" s="11"/>
    </row>
    <row r="154" spans="1:8" s="13" customFormat="1" ht="31.5">
      <c r="A154" s="16" t="s">
        <v>163</v>
      </c>
      <c r="B154" s="11"/>
      <c r="C154" s="11"/>
      <c r="D154" s="32"/>
      <c r="E154" s="32"/>
      <c r="F154" s="32"/>
      <c r="G154" s="32"/>
      <c r="H154" s="11"/>
    </row>
    <row r="155" spans="1:8" s="13" customFormat="1">
      <c r="A155" s="16"/>
      <c r="B155" s="11">
        <v>1</v>
      </c>
      <c r="C155" s="11" t="s">
        <v>30</v>
      </c>
      <c r="D155" s="32"/>
      <c r="E155" s="32"/>
      <c r="F155" s="32">
        <f>B155*D155</f>
        <v>0</v>
      </c>
      <c r="G155" s="32">
        <f>B155*E155</f>
        <v>0</v>
      </c>
      <c r="H155" s="11"/>
    </row>
    <row r="156" spans="1:8" s="13" customFormat="1" ht="31.5">
      <c r="A156" s="16" t="s">
        <v>164</v>
      </c>
      <c r="B156" s="11"/>
      <c r="C156" s="11"/>
      <c r="D156" s="32"/>
      <c r="E156" s="32"/>
      <c r="F156" s="32"/>
      <c r="G156" s="32"/>
      <c r="H156" s="11"/>
    </row>
    <row r="157" spans="1:8" s="13" customFormat="1">
      <c r="A157" s="16"/>
      <c r="B157" s="11">
        <v>1</v>
      </c>
      <c r="C157" s="11" t="s">
        <v>30</v>
      </c>
      <c r="D157" s="32"/>
      <c r="E157" s="32"/>
      <c r="F157" s="32">
        <f>B157*D157</f>
        <v>0</v>
      </c>
      <c r="G157" s="32">
        <f>B157*E157</f>
        <v>0</v>
      </c>
      <c r="H157" s="11"/>
    </row>
    <row r="158" spans="1:8" s="13" customFormat="1" ht="31.5">
      <c r="A158" s="16" t="s">
        <v>165</v>
      </c>
      <c r="B158" s="11"/>
      <c r="C158" s="11"/>
      <c r="D158" s="32"/>
      <c r="E158" s="32"/>
      <c r="F158" s="32"/>
      <c r="G158" s="32"/>
      <c r="H158" s="11"/>
    </row>
    <row r="159" spans="1:8" s="13" customFormat="1">
      <c r="A159" s="16"/>
      <c r="B159" s="11">
        <v>1</v>
      </c>
      <c r="C159" s="11" t="s">
        <v>30</v>
      </c>
      <c r="D159" s="32"/>
      <c r="E159" s="32"/>
      <c r="F159" s="32">
        <f>B159*D159</f>
        <v>0</v>
      </c>
      <c r="G159" s="32">
        <f>B159*E159</f>
        <v>0</v>
      </c>
      <c r="H159" s="11"/>
    </row>
    <row r="160" spans="1:8" s="13" customFormat="1" ht="31.5">
      <c r="A160" s="16" t="s">
        <v>166</v>
      </c>
      <c r="B160" s="11"/>
      <c r="C160" s="11"/>
      <c r="D160" s="32"/>
      <c r="E160" s="32"/>
      <c r="F160" s="32"/>
      <c r="G160" s="32"/>
      <c r="H160" s="11"/>
    </row>
    <row r="161" spans="1:8" s="13" customFormat="1">
      <c r="A161" s="16"/>
      <c r="B161" s="11">
        <v>1</v>
      </c>
      <c r="C161" s="11" t="s">
        <v>30</v>
      </c>
      <c r="D161" s="32"/>
      <c r="E161" s="32"/>
      <c r="F161" s="32">
        <f>B161*D161</f>
        <v>0</v>
      </c>
      <c r="G161" s="32">
        <f>B161*E161</f>
        <v>0</v>
      </c>
      <c r="H161" s="11"/>
    </row>
    <row r="162" spans="1:8" s="13" customFormat="1" ht="31.5">
      <c r="A162" s="16" t="s">
        <v>167</v>
      </c>
      <c r="B162" s="11"/>
      <c r="C162" s="11"/>
      <c r="D162" s="32"/>
      <c r="E162" s="32"/>
      <c r="F162" s="32"/>
      <c r="G162" s="32"/>
      <c r="H162" s="11"/>
    </row>
    <row r="163" spans="1:8" s="13" customFormat="1">
      <c r="A163" s="16"/>
      <c r="B163" s="11">
        <v>1</v>
      </c>
      <c r="C163" s="11" t="s">
        <v>30</v>
      </c>
      <c r="D163" s="32"/>
      <c r="E163" s="32"/>
      <c r="F163" s="32">
        <f>B163*D163</f>
        <v>0</v>
      </c>
      <c r="G163" s="32">
        <f>B163*E163</f>
        <v>0</v>
      </c>
      <c r="H163" s="11"/>
    </row>
    <row r="164" spans="1:8" s="13" customFormat="1" ht="31.5">
      <c r="A164" s="16" t="s">
        <v>168</v>
      </c>
      <c r="B164" s="11"/>
      <c r="C164" s="11"/>
      <c r="D164" s="32"/>
      <c r="E164" s="32"/>
      <c r="F164" s="32"/>
      <c r="G164" s="32"/>
      <c r="H164" s="11"/>
    </row>
    <row r="165" spans="1:8" s="13" customFormat="1">
      <c r="A165" s="16"/>
      <c r="B165" s="11">
        <v>1</v>
      </c>
      <c r="C165" s="11" t="s">
        <v>30</v>
      </c>
      <c r="D165" s="32"/>
      <c r="E165" s="32"/>
      <c r="F165" s="32">
        <f>B165*D165</f>
        <v>0</v>
      </c>
      <c r="G165" s="32">
        <f>B165*E165</f>
        <v>0</v>
      </c>
      <c r="H165" s="11"/>
    </row>
    <row r="166" spans="1:8" s="13" customFormat="1" ht="31.5">
      <c r="A166" s="16" t="s">
        <v>169</v>
      </c>
      <c r="B166" s="11"/>
      <c r="C166" s="11"/>
      <c r="D166" s="32"/>
      <c r="E166" s="32"/>
      <c r="F166" s="32"/>
      <c r="G166" s="32"/>
      <c r="H166" s="11"/>
    </row>
    <row r="167" spans="1:8" s="13" customFormat="1">
      <c r="A167" s="16"/>
      <c r="B167" s="11">
        <v>1</v>
      </c>
      <c r="C167" s="11" t="s">
        <v>30</v>
      </c>
      <c r="D167" s="32"/>
      <c r="E167" s="32"/>
      <c r="F167" s="32">
        <f>B167*D167</f>
        <v>0</v>
      </c>
      <c r="G167" s="32">
        <f>B167*E167</f>
        <v>0</v>
      </c>
      <c r="H167" s="11"/>
    </row>
    <row r="168" spans="1:8" s="13" customFormat="1" ht="31.5">
      <c r="A168" s="16" t="s">
        <v>170</v>
      </c>
      <c r="B168" s="11"/>
      <c r="C168" s="11"/>
      <c r="D168" s="32"/>
      <c r="E168" s="32"/>
      <c r="F168" s="32"/>
      <c r="G168" s="32"/>
      <c r="H168" s="11"/>
    </row>
    <row r="169" spans="1:8" s="13" customFormat="1">
      <c r="A169" s="16"/>
      <c r="B169" s="11">
        <v>1</v>
      </c>
      <c r="C169" s="11" t="s">
        <v>30</v>
      </c>
      <c r="D169" s="32"/>
      <c r="E169" s="32"/>
      <c r="F169" s="32">
        <f>B169*D169</f>
        <v>0</v>
      </c>
      <c r="G169" s="32">
        <f>B169*E169</f>
        <v>0</v>
      </c>
      <c r="H169" s="11"/>
    </row>
    <row r="170" spans="1:8" s="13" customFormat="1" ht="47.25">
      <c r="A170" s="16" t="s">
        <v>230</v>
      </c>
      <c r="B170" s="11"/>
      <c r="C170" s="11"/>
      <c r="D170" s="32"/>
      <c r="E170" s="32"/>
      <c r="F170" s="32"/>
      <c r="G170" s="32"/>
      <c r="H170" s="11"/>
    </row>
    <row r="171" spans="1:8" s="13" customFormat="1">
      <c r="A171" s="16"/>
      <c r="B171" s="11">
        <v>1</v>
      </c>
      <c r="C171" s="11" t="s">
        <v>30</v>
      </c>
      <c r="D171" s="32"/>
      <c r="E171" s="32"/>
      <c r="F171" s="32">
        <f>B171*D171</f>
        <v>0</v>
      </c>
      <c r="G171" s="32">
        <f>B171*E171</f>
        <v>0</v>
      </c>
      <c r="H171" s="11"/>
    </row>
    <row r="172" spans="1:8" s="13" customFormat="1" ht="31.5">
      <c r="A172" s="16" t="s">
        <v>171</v>
      </c>
      <c r="B172" s="11"/>
      <c r="C172" s="11"/>
      <c r="D172" s="32"/>
      <c r="E172" s="32"/>
      <c r="F172" s="32"/>
      <c r="G172" s="32"/>
      <c r="H172" s="11"/>
    </row>
    <row r="173" spans="1:8" s="13" customFormat="1">
      <c r="A173" s="16"/>
      <c r="B173" s="11">
        <v>1</v>
      </c>
      <c r="C173" s="11" t="s">
        <v>30</v>
      </c>
      <c r="D173" s="32"/>
      <c r="E173" s="32"/>
      <c r="F173" s="32">
        <f>B173*D173</f>
        <v>0</v>
      </c>
      <c r="G173" s="32">
        <f>B173*E173</f>
        <v>0</v>
      </c>
      <c r="H173" s="11"/>
    </row>
    <row r="174" spans="1:8" s="13" customFormat="1" ht="31.5">
      <c r="A174" s="16" t="s">
        <v>172</v>
      </c>
      <c r="B174" s="11"/>
      <c r="C174" s="11"/>
      <c r="D174" s="32"/>
      <c r="E174" s="32"/>
      <c r="F174" s="32"/>
      <c r="G174" s="32"/>
      <c r="H174" s="11"/>
    </row>
    <row r="175" spans="1:8" s="13" customFormat="1">
      <c r="A175" s="16"/>
      <c r="B175" s="11">
        <v>1</v>
      </c>
      <c r="C175" s="11" t="s">
        <v>30</v>
      </c>
      <c r="D175" s="32"/>
      <c r="E175" s="32"/>
      <c r="F175" s="32">
        <f>B175*D175</f>
        <v>0</v>
      </c>
      <c r="G175" s="32">
        <f>B175*E175</f>
        <v>0</v>
      </c>
      <c r="H175" s="11"/>
    </row>
    <row r="176" spans="1:8" s="13" customFormat="1" ht="31.5">
      <c r="A176" s="16" t="s">
        <v>173</v>
      </c>
      <c r="B176" s="11"/>
      <c r="C176" s="11"/>
      <c r="D176" s="32"/>
      <c r="E176" s="32"/>
      <c r="F176" s="32"/>
      <c r="G176" s="32"/>
      <c r="H176" s="11"/>
    </row>
    <row r="177" spans="1:8" s="13" customFormat="1">
      <c r="A177" s="16"/>
      <c r="B177" s="11">
        <v>1</v>
      </c>
      <c r="C177" s="11" t="s">
        <v>30</v>
      </c>
      <c r="D177" s="32"/>
      <c r="E177" s="32"/>
      <c r="F177" s="32">
        <f>B177*D177</f>
        <v>0</v>
      </c>
      <c r="G177" s="32">
        <f>B177*E177</f>
        <v>0</v>
      </c>
      <c r="H177" s="11"/>
    </row>
    <row r="178" spans="1:8" s="13" customFormat="1" ht="47.25">
      <c r="A178" s="16" t="s">
        <v>177</v>
      </c>
      <c r="B178" s="11"/>
      <c r="C178" s="11"/>
      <c r="D178" s="32"/>
      <c r="E178" s="32"/>
      <c r="F178" s="32"/>
      <c r="G178" s="32"/>
      <c r="H178" s="11"/>
    </row>
    <row r="179" spans="1:8" s="13" customFormat="1">
      <c r="A179" s="16"/>
      <c r="B179" s="11">
        <v>1</v>
      </c>
      <c r="C179" s="11" t="s">
        <v>30</v>
      </c>
      <c r="D179" s="32"/>
      <c r="E179" s="32"/>
      <c r="F179" s="32">
        <f>B179*D179</f>
        <v>0</v>
      </c>
      <c r="G179" s="32">
        <f>B179*E179</f>
        <v>0</v>
      </c>
      <c r="H179" s="11"/>
    </row>
    <row r="180" spans="1:8" s="13" customFormat="1" ht="31.5">
      <c r="A180" s="16" t="s">
        <v>174</v>
      </c>
      <c r="B180" s="11"/>
      <c r="C180" s="11"/>
      <c r="D180" s="32"/>
      <c r="E180" s="32"/>
      <c r="F180" s="32"/>
      <c r="G180" s="32"/>
      <c r="H180" s="11"/>
    </row>
    <row r="181" spans="1:8" s="13" customFormat="1">
      <c r="A181" s="16"/>
      <c r="B181" s="11">
        <v>1</v>
      </c>
      <c r="C181" s="11" t="s">
        <v>30</v>
      </c>
      <c r="D181" s="32"/>
      <c r="E181" s="32"/>
      <c r="F181" s="32">
        <f>B181*D181</f>
        <v>0</v>
      </c>
      <c r="G181" s="32">
        <f>B181*E181</f>
        <v>0</v>
      </c>
      <c r="H181" s="11"/>
    </row>
    <row r="182" spans="1:8" s="13" customFormat="1">
      <c r="A182" s="36" t="s">
        <v>178</v>
      </c>
      <c r="B182" s="11"/>
      <c r="C182" s="11"/>
      <c r="D182" s="32"/>
      <c r="E182" s="32"/>
      <c r="F182" s="32"/>
      <c r="G182" s="32"/>
      <c r="H182" s="11"/>
    </row>
    <row r="183" spans="1:8" s="13" customFormat="1">
      <c r="A183" s="16" t="s">
        <v>179</v>
      </c>
      <c r="B183" s="11"/>
      <c r="C183" s="11"/>
      <c r="D183" s="32"/>
      <c r="E183" s="32"/>
      <c r="F183" s="32"/>
      <c r="G183" s="32"/>
      <c r="H183" s="11"/>
    </row>
    <row r="184" spans="1:8" s="13" customFormat="1">
      <c r="A184" s="16"/>
      <c r="B184" s="13">
        <v>613.79999999999995</v>
      </c>
      <c r="C184" s="47" t="s">
        <v>5</v>
      </c>
      <c r="D184" s="32"/>
      <c r="E184" s="32"/>
      <c r="F184" s="32">
        <f>B184*D184</f>
        <v>0</v>
      </c>
      <c r="G184" s="32">
        <f>B184*E184</f>
        <v>0</v>
      </c>
      <c r="H184" s="11"/>
    </row>
    <row r="185" spans="1:8" s="13" customFormat="1">
      <c r="A185" s="36" t="s">
        <v>182</v>
      </c>
      <c r="C185" s="47"/>
      <c r="D185" s="32"/>
      <c r="E185" s="32"/>
      <c r="F185" s="32"/>
      <c r="G185" s="32"/>
      <c r="H185" s="11"/>
    </row>
    <row r="186" spans="1:8" s="13" customFormat="1">
      <c r="A186" s="16" t="s">
        <v>183</v>
      </c>
      <c r="C186" s="47"/>
      <c r="D186" s="32"/>
      <c r="E186" s="32"/>
      <c r="F186" s="32"/>
      <c r="G186" s="32"/>
      <c r="H186" s="11"/>
    </row>
    <row r="187" spans="1:8" s="13" customFormat="1" ht="47.25">
      <c r="A187" s="16" t="s">
        <v>186</v>
      </c>
      <c r="C187" s="47"/>
      <c r="D187" s="32"/>
      <c r="E187" s="32"/>
      <c r="F187" s="32"/>
      <c r="G187" s="32"/>
      <c r="H187" s="11"/>
    </row>
    <row r="188" spans="1:8" s="13" customFormat="1">
      <c r="A188" s="16"/>
      <c r="B188" s="13">
        <v>1</v>
      </c>
      <c r="C188" s="47" t="s">
        <v>6</v>
      </c>
      <c r="D188" s="32"/>
      <c r="E188" s="32"/>
      <c r="F188" s="32">
        <f>B188*D188</f>
        <v>0</v>
      </c>
      <c r="G188" s="32">
        <f>B188*E188</f>
        <v>0</v>
      </c>
      <c r="H188" s="11"/>
    </row>
    <row r="189" spans="1:8" s="13" customFormat="1">
      <c r="A189" s="16" t="s">
        <v>184</v>
      </c>
      <c r="C189" s="47"/>
      <c r="D189" s="32"/>
      <c r="E189" s="32"/>
      <c r="F189" s="32"/>
      <c r="G189" s="32"/>
      <c r="H189" s="11"/>
    </row>
    <row r="190" spans="1:8" s="13" customFormat="1">
      <c r="A190" s="16"/>
      <c r="B190" s="13">
        <v>7</v>
      </c>
      <c r="C190" s="47" t="s">
        <v>6</v>
      </c>
      <c r="D190" s="32"/>
      <c r="E190" s="32"/>
      <c r="F190" s="32">
        <f>B190*D190</f>
        <v>0</v>
      </c>
      <c r="G190" s="32">
        <f>B190*E190</f>
        <v>0</v>
      </c>
      <c r="H190" s="11"/>
    </row>
    <row r="191" spans="1:8" s="13" customFormat="1" ht="31.5">
      <c r="A191" s="16" t="s">
        <v>185</v>
      </c>
      <c r="C191" s="47"/>
      <c r="D191" s="32"/>
      <c r="E191" s="32"/>
      <c r="F191" s="32"/>
      <c r="G191" s="32"/>
      <c r="H191" s="11"/>
    </row>
    <row r="192" spans="1:8" s="13" customFormat="1">
      <c r="A192" s="16"/>
      <c r="B192" s="13">
        <v>54.3</v>
      </c>
      <c r="C192" s="47" t="s">
        <v>5</v>
      </c>
      <c r="D192" s="32"/>
      <c r="E192" s="32"/>
      <c r="F192" s="32">
        <f>B192*D192</f>
        <v>0</v>
      </c>
      <c r="G192" s="32">
        <f>B192*E192</f>
        <v>0</v>
      </c>
      <c r="H192" s="11"/>
    </row>
    <row r="193" spans="1:8" s="13" customFormat="1" ht="31.5">
      <c r="A193" s="16" t="s">
        <v>231</v>
      </c>
      <c r="C193" s="47"/>
      <c r="D193" s="32"/>
      <c r="E193" s="32"/>
      <c r="F193" s="32"/>
      <c r="G193" s="32"/>
      <c r="H193" s="11"/>
    </row>
    <row r="194" spans="1:8" s="13" customFormat="1">
      <c r="A194" s="16"/>
      <c r="B194" s="13">
        <v>1981.3</v>
      </c>
      <c r="C194" s="47" t="s">
        <v>5</v>
      </c>
      <c r="D194" s="32"/>
      <c r="E194" s="32"/>
      <c r="F194" s="32">
        <f>B194*D194</f>
        <v>0</v>
      </c>
      <c r="G194" s="32">
        <f>B194*E194</f>
        <v>0</v>
      </c>
      <c r="H194" s="11"/>
    </row>
    <row r="195" spans="1:8" s="13" customFormat="1" ht="47.25">
      <c r="A195" s="16" t="s">
        <v>237</v>
      </c>
      <c r="C195" s="47"/>
      <c r="D195" s="32"/>
      <c r="E195" s="32"/>
      <c r="F195" s="32"/>
      <c r="G195" s="32"/>
      <c r="H195" s="11"/>
    </row>
    <row r="196" spans="1:8" s="13" customFormat="1">
      <c r="A196" s="16"/>
      <c r="B196" s="13">
        <v>1150</v>
      </c>
      <c r="C196" s="47" t="s">
        <v>6</v>
      </c>
      <c r="D196" s="32"/>
      <c r="E196" s="32"/>
      <c r="F196" s="32">
        <f>B196*D196</f>
        <v>0</v>
      </c>
      <c r="G196" s="32">
        <f>B196*E196</f>
        <v>0</v>
      </c>
      <c r="H196" s="11"/>
    </row>
    <row r="197" spans="1:8" s="13" customFormat="1">
      <c r="A197" s="36" t="s">
        <v>188</v>
      </c>
      <c r="C197" s="47"/>
      <c r="D197" s="32"/>
      <c r="E197" s="32"/>
      <c r="F197" s="32"/>
      <c r="G197" s="32"/>
      <c r="H197" s="11"/>
    </row>
    <row r="198" spans="1:8" s="13" customFormat="1">
      <c r="A198" s="16" t="s">
        <v>189</v>
      </c>
      <c r="C198" s="47"/>
      <c r="D198" s="32"/>
      <c r="E198" s="32"/>
      <c r="F198" s="32"/>
      <c r="G198" s="32"/>
      <c r="H198" s="11"/>
    </row>
    <row r="199" spans="1:8" s="13" customFormat="1">
      <c r="A199" s="16"/>
      <c r="B199" s="13">
        <v>1</v>
      </c>
      <c r="C199" s="47" t="s">
        <v>30</v>
      </c>
      <c r="D199" s="32"/>
      <c r="E199" s="32"/>
      <c r="F199" s="32">
        <f>B199*D199</f>
        <v>0</v>
      </c>
      <c r="G199" s="32">
        <f>B199*E199</f>
        <v>0</v>
      </c>
      <c r="H199" s="11"/>
    </row>
    <row r="200" spans="1:8" s="13" customFormat="1">
      <c r="A200" s="38" t="s">
        <v>103</v>
      </c>
      <c r="B200" s="39"/>
      <c r="C200" s="39"/>
      <c r="D200" s="40"/>
      <c r="E200" s="40"/>
      <c r="F200" s="40">
        <f>SUM(F7:F199)</f>
        <v>0</v>
      </c>
      <c r="G200" s="41">
        <f>SUM(G7:G199)</f>
        <v>0</v>
      </c>
      <c r="H200" s="11"/>
    </row>
  </sheetData>
  <pageMargins left="0.7" right="0.7" top="0.75" bottom="0.75" header="0.3" footer="0.3"/>
  <pageSetup paperSize="9" scale="55" orientation="portrait"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8"/>
  <sheetViews>
    <sheetView view="pageBreakPreview" zoomScale="60" zoomScaleNormal="100" workbookViewId="0">
      <selection activeCell="E5" sqref="E5:F45"/>
    </sheetView>
  </sheetViews>
  <sheetFormatPr defaultRowHeight="15.75"/>
  <cols>
    <col min="1" max="1" width="4.42578125" style="103" customWidth="1"/>
    <col min="2" max="2" width="26.28515625" style="103" bestFit="1" customWidth="1"/>
    <col min="3" max="3" width="7.7109375" style="154" bestFit="1" customWidth="1"/>
    <col min="4" max="4" width="7.42578125" style="154" bestFit="1" customWidth="1"/>
    <col min="5" max="8" width="20.7109375" style="103" customWidth="1"/>
    <col min="9" max="256" width="9.140625" style="103"/>
    <col min="257" max="257" width="4.42578125" style="103" customWidth="1"/>
    <col min="258" max="258" width="26.28515625" style="103" bestFit="1" customWidth="1"/>
    <col min="259" max="259" width="7.5703125" style="103" bestFit="1" customWidth="1"/>
    <col min="260" max="260" width="7.42578125" style="103" bestFit="1" customWidth="1"/>
    <col min="261" max="261" width="11.42578125" style="103" bestFit="1" customWidth="1"/>
    <col min="262" max="262" width="9.85546875" style="103" bestFit="1" customWidth="1"/>
    <col min="263" max="264" width="11.42578125" style="103" bestFit="1" customWidth="1"/>
    <col min="265" max="512" width="9.140625" style="103"/>
    <col min="513" max="513" width="4.42578125" style="103" customWidth="1"/>
    <col min="514" max="514" width="26.28515625" style="103" bestFit="1" customWidth="1"/>
    <col min="515" max="515" width="7.5703125" style="103" bestFit="1" customWidth="1"/>
    <col min="516" max="516" width="7.42578125" style="103" bestFit="1" customWidth="1"/>
    <col min="517" max="517" width="11.42578125" style="103" bestFit="1" customWidth="1"/>
    <col min="518" max="518" width="9.85546875" style="103" bestFit="1" customWidth="1"/>
    <col min="519" max="520" width="11.42578125" style="103" bestFit="1" customWidth="1"/>
    <col min="521" max="768" width="9.140625" style="103"/>
    <col min="769" max="769" width="4.42578125" style="103" customWidth="1"/>
    <col min="770" max="770" width="26.28515625" style="103" bestFit="1" customWidth="1"/>
    <col min="771" max="771" width="7.5703125" style="103" bestFit="1" customWidth="1"/>
    <col min="772" max="772" width="7.42578125" style="103" bestFit="1" customWidth="1"/>
    <col min="773" max="773" width="11.42578125" style="103" bestFit="1" customWidth="1"/>
    <col min="774" max="774" width="9.85546875" style="103" bestFit="1" customWidth="1"/>
    <col min="775" max="776" width="11.42578125" style="103" bestFit="1" customWidth="1"/>
    <col min="777" max="1024" width="9.140625" style="103"/>
    <col min="1025" max="1025" width="4.42578125" style="103" customWidth="1"/>
    <col min="1026" max="1026" width="26.28515625" style="103" bestFit="1" customWidth="1"/>
    <col min="1027" max="1027" width="7.5703125" style="103" bestFit="1" customWidth="1"/>
    <col min="1028" max="1028" width="7.42578125" style="103" bestFit="1" customWidth="1"/>
    <col min="1029" max="1029" width="11.42578125" style="103" bestFit="1" customWidth="1"/>
    <col min="1030" max="1030" width="9.85546875" style="103" bestFit="1" customWidth="1"/>
    <col min="1031" max="1032" width="11.42578125" style="103" bestFit="1" customWidth="1"/>
    <col min="1033" max="1280" width="9.140625" style="103"/>
    <col min="1281" max="1281" width="4.42578125" style="103" customWidth="1"/>
    <col min="1282" max="1282" width="26.28515625" style="103" bestFit="1" customWidth="1"/>
    <col min="1283" max="1283" width="7.5703125" style="103" bestFit="1" customWidth="1"/>
    <col min="1284" max="1284" width="7.42578125" style="103" bestFit="1" customWidth="1"/>
    <col min="1285" max="1285" width="11.42578125" style="103" bestFit="1" customWidth="1"/>
    <col min="1286" max="1286" width="9.85546875" style="103" bestFit="1" customWidth="1"/>
    <col min="1287" max="1288" width="11.42578125" style="103" bestFit="1" customWidth="1"/>
    <col min="1289" max="1536" width="9.140625" style="103"/>
    <col min="1537" max="1537" width="4.42578125" style="103" customWidth="1"/>
    <col min="1538" max="1538" width="26.28515625" style="103" bestFit="1" customWidth="1"/>
    <col min="1539" max="1539" width="7.5703125" style="103" bestFit="1" customWidth="1"/>
    <col min="1540" max="1540" width="7.42578125" style="103" bestFit="1" customWidth="1"/>
    <col min="1541" max="1541" width="11.42578125" style="103" bestFit="1" customWidth="1"/>
    <col min="1542" max="1542" width="9.85546875" style="103" bestFit="1" customWidth="1"/>
    <col min="1543" max="1544" width="11.42578125" style="103" bestFit="1" customWidth="1"/>
    <col min="1545" max="1792" width="9.140625" style="103"/>
    <col min="1793" max="1793" width="4.42578125" style="103" customWidth="1"/>
    <col min="1794" max="1794" width="26.28515625" style="103" bestFit="1" customWidth="1"/>
    <col min="1795" max="1795" width="7.5703125" style="103" bestFit="1" customWidth="1"/>
    <col min="1796" max="1796" width="7.42578125" style="103" bestFit="1" customWidth="1"/>
    <col min="1797" max="1797" width="11.42578125" style="103" bestFit="1" customWidth="1"/>
    <col min="1798" max="1798" width="9.85546875" style="103" bestFit="1" customWidth="1"/>
    <col min="1799" max="1800" width="11.42578125" style="103" bestFit="1" customWidth="1"/>
    <col min="1801" max="2048" width="9.140625" style="103"/>
    <col min="2049" max="2049" width="4.42578125" style="103" customWidth="1"/>
    <col min="2050" max="2050" width="26.28515625" style="103" bestFit="1" customWidth="1"/>
    <col min="2051" max="2051" width="7.5703125" style="103" bestFit="1" customWidth="1"/>
    <col min="2052" max="2052" width="7.42578125" style="103" bestFit="1" customWidth="1"/>
    <col min="2053" max="2053" width="11.42578125" style="103" bestFit="1" customWidth="1"/>
    <col min="2054" max="2054" width="9.85546875" style="103" bestFit="1" customWidth="1"/>
    <col min="2055" max="2056" width="11.42578125" style="103" bestFit="1" customWidth="1"/>
    <col min="2057" max="2304" width="9.140625" style="103"/>
    <col min="2305" max="2305" width="4.42578125" style="103" customWidth="1"/>
    <col min="2306" max="2306" width="26.28515625" style="103" bestFit="1" customWidth="1"/>
    <col min="2307" max="2307" width="7.5703125" style="103" bestFit="1" customWidth="1"/>
    <col min="2308" max="2308" width="7.42578125" style="103" bestFit="1" customWidth="1"/>
    <col min="2309" max="2309" width="11.42578125" style="103" bestFit="1" customWidth="1"/>
    <col min="2310" max="2310" width="9.85546875" style="103" bestFit="1" customWidth="1"/>
    <col min="2311" max="2312" width="11.42578125" style="103" bestFit="1" customWidth="1"/>
    <col min="2313" max="2560" width="9.140625" style="103"/>
    <col min="2561" max="2561" width="4.42578125" style="103" customWidth="1"/>
    <col min="2562" max="2562" width="26.28515625" style="103" bestFit="1" customWidth="1"/>
    <col min="2563" max="2563" width="7.5703125" style="103" bestFit="1" customWidth="1"/>
    <col min="2564" max="2564" width="7.42578125" style="103" bestFit="1" customWidth="1"/>
    <col min="2565" max="2565" width="11.42578125" style="103" bestFit="1" customWidth="1"/>
    <col min="2566" max="2566" width="9.85546875" style="103" bestFit="1" customWidth="1"/>
    <col min="2567" max="2568" width="11.42578125" style="103" bestFit="1" customWidth="1"/>
    <col min="2569" max="2816" width="9.140625" style="103"/>
    <col min="2817" max="2817" width="4.42578125" style="103" customWidth="1"/>
    <col min="2818" max="2818" width="26.28515625" style="103" bestFit="1" customWidth="1"/>
    <col min="2819" max="2819" width="7.5703125" style="103" bestFit="1" customWidth="1"/>
    <col min="2820" max="2820" width="7.42578125" style="103" bestFit="1" customWidth="1"/>
    <col min="2821" max="2821" width="11.42578125" style="103" bestFit="1" customWidth="1"/>
    <col min="2822" max="2822" width="9.85546875" style="103" bestFit="1" customWidth="1"/>
    <col min="2823" max="2824" width="11.42578125" style="103" bestFit="1" customWidth="1"/>
    <col min="2825" max="3072" width="9.140625" style="103"/>
    <col min="3073" max="3073" width="4.42578125" style="103" customWidth="1"/>
    <col min="3074" max="3074" width="26.28515625" style="103" bestFit="1" customWidth="1"/>
    <col min="3075" max="3075" width="7.5703125" style="103" bestFit="1" customWidth="1"/>
    <col min="3076" max="3076" width="7.42578125" style="103" bestFit="1" customWidth="1"/>
    <col min="3077" max="3077" width="11.42578125" style="103" bestFit="1" customWidth="1"/>
    <col min="3078" max="3078" width="9.85546875" style="103" bestFit="1" customWidth="1"/>
    <col min="3079" max="3080" width="11.42578125" style="103" bestFit="1" customWidth="1"/>
    <col min="3081" max="3328" width="9.140625" style="103"/>
    <col min="3329" max="3329" width="4.42578125" style="103" customWidth="1"/>
    <col min="3330" max="3330" width="26.28515625" style="103" bestFit="1" customWidth="1"/>
    <col min="3331" max="3331" width="7.5703125" style="103" bestFit="1" customWidth="1"/>
    <col min="3332" max="3332" width="7.42578125" style="103" bestFit="1" customWidth="1"/>
    <col min="3333" max="3333" width="11.42578125" style="103" bestFit="1" customWidth="1"/>
    <col min="3334" max="3334" width="9.85546875" style="103" bestFit="1" customWidth="1"/>
    <col min="3335" max="3336" width="11.42578125" style="103" bestFit="1" customWidth="1"/>
    <col min="3337" max="3584" width="9.140625" style="103"/>
    <col min="3585" max="3585" width="4.42578125" style="103" customWidth="1"/>
    <col min="3586" max="3586" width="26.28515625" style="103" bestFit="1" customWidth="1"/>
    <col min="3587" max="3587" width="7.5703125" style="103" bestFit="1" customWidth="1"/>
    <col min="3588" max="3588" width="7.42578125" style="103" bestFit="1" customWidth="1"/>
    <col min="3589" max="3589" width="11.42578125" style="103" bestFit="1" customWidth="1"/>
    <col min="3590" max="3590" width="9.85546875" style="103" bestFit="1" customWidth="1"/>
    <col min="3591" max="3592" width="11.42578125" style="103" bestFit="1" customWidth="1"/>
    <col min="3593" max="3840" width="9.140625" style="103"/>
    <col min="3841" max="3841" width="4.42578125" style="103" customWidth="1"/>
    <col min="3842" max="3842" width="26.28515625" style="103" bestFit="1" customWidth="1"/>
    <col min="3843" max="3843" width="7.5703125" style="103" bestFit="1" customWidth="1"/>
    <col min="3844" max="3844" width="7.42578125" style="103" bestFit="1" customWidth="1"/>
    <col min="3845" max="3845" width="11.42578125" style="103" bestFit="1" customWidth="1"/>
    <col min="3846" max="3846" width="9.85546875" style="103" bestFit="1" customWidth="1"/>
    <col min="3847" max="3848" width="11.42578125" style="103" bestFit="1" customWidth="1"/>
    <col min="3849" max="4096" width="9.140625" style="103"/>
    <col min="4097" max="4097" width="4.42578125" style="103" customWidth="1"/>
    <col min="4098" max="4098" width="26.28515625" style="103" bestFit="1" customWidth="1"/>
    <col min="4099" max="4099" width="7.5703125" style="103" bestFit="1" customWidth="1"/>
    <col min="4100" max="4100" width="7.42578125" style="103" bestFit="1" customWidth="1"/>
    <col min="4101" max="4101" width="11.42578125" style="103" bestFit="1" customWidth="1"/>
    <col min="4102" max="4102" width="9.85546875" style="103" bestFit="1" customWidth="1"/>
    <col min="4103" max="4104" width="11.42578125" style="103" bestFit="1" customWidth="1"/>
    <col min="4105" max="4352" width="9.140625" style="103"/>
    <col min="4353" max="4353" width="4.42578125" style="103" customWidth="1"/>
    <col min="4354" max="4354" width="26.28515625" style="103" bestFit="1" customWidth="1"/>
    <col min="4355" max="4355" width="7.5703125" style="103" bestFit="1" customWidth="1"/>
    <col min="4356" max="4356" width="7.42578125" style="103" bestFit="1" customWidth="1"/>
    <col min="4357" max="4357" width="11.42578125" style="103" bestFit="1" customWidth="1"/>
    <col min="4358" max="4358" width="9.85546875" style="103" bestFit="1" customWidth="1"/>
    <col min="4359" max="4360" width="11.42578125" style="103" bestFit="1" customWidth="1"/>
    <col min="4361" max="4608" width="9.140625" style="103"/>
    <col min="4609" max="4609" width="4.42578125" style="103" customWidth="1"/>
    <col min="4610" max="4610" width="26.28515625" style="103" bestFit="1" customWidth="1"/>
    <col min="4611" max="4611" width="7.5703125" style="103" bestFit="1" customWidth="1"/>
    <col min="4612" max="4612" width="7.42578125" style="103" bestFit="1" customWidth="1"/>
    <col min="4613" max="4613" width="11.42578125" style="103" bestFit="1" customWidth="1"/>
    <col min="4614" max="4614" width="9.85546875" style="103" bestFit="1" customWidth="1"/>
    <col min="4615" max="4616" width="11.42578125" style="103" bestFit="1" customWidth="1"/>
    <col min="4617" max="4864" width="9.140625" style="103"/>
    <col min="4865" max="4865" width="4.42578125" style="103" customWidth="1"/>
    <col min="4866" max="4866" width="26.28515625" style="103" bestFit="1" customWidth="1"/>
    <col min="4867" max="4867" width="7.5703125" style="103" bestFit="1" customWidth="1"/>
    <col min="4868" max="4868" width="7.42578125" style="103" bestFit="1" customWidth="1"/>
    <col min="4869" max="4869" width="11.42578125" style="103" bestFit="1" customWidth="1"/>
    <col min="4870" max="4870" width="9.85546875" style="103" bestFit="1" customWidth="1"/>
    <col min="4871" max="4872" width="11.42578125" style="103" bestFit="1" customWidth="1"/>
    <col min="4873" max="5120" width="9.140625" style="103"/>
    <col min="5121" max="5121" width="4.42578125" style="103" customWidth="1"/>
    <col min="5122" max="5122" width="26.28515625" style="103" bestFit="1" customWidth="1"/>
    <col min="5123" max="5123" width="7.5703125" style="103" bestFit="1" customWidth="1"/>
    <col min="5124" max="5124" width="7.42578125" style="103" bestFit="1" customWidth="1"/>
    <col min="5125" max="5125" width="11.42578125" style="103" bestFit="1" customWidth="1"/>
    <col min="5126" max="5126" width="9.85546875" style="103" bestFit="1" customWidth="1"/>
    <col min="5127" max="5128" width="11.42578125" style="103" bestFit="1" customWidth="1"/>
    <col min="5129" max="5376" width="9.140625" style="103"/>
    <col min="5377" max="5377" width="4.42578125" style="103" customWidth="1"/>
    <col min="5378" max="5378" width="26.28515625" style="103" bestFit="1" customWidth="1"/>
    <col min="5379" max="5379" width="7.5703125" style="103" bestFit="1" customWidth="1"/>
    <col min="5380" max="5380" width="7.42578125" style="103" bestFit="1" customWidth="1"/>
    <col min="5381" max="5381" width="11.42578125" style="103" bestFit="1" customWidth="1"/>
    <col min="5382" max="5382" width="9.85546875" style="103" bestFit="1" customWidth="1"/>
    <col min="5383" max="5384" width="11.42578125" style="103" bestFit="1" customWidth="1"/>
    <col min="5385" max="5632" width="9.140625" style="103"/>
    <col min="5633" max="5633" width="4.42578125" style="103" customWidth="1"/>
    <col min="5634" max="5634" width="26.28515625" style="103" bestFit="1" customWidth="1"/>
    <col min="5635" max="5635" width="7.5703125" style="103" bestFit="1" customWidth="1"/>
    <col min="5636" max="5636" width="7.42578125" style="103" bestFit="1" customWidth="1"/>
    <col min="5637" max="5637" width="11.42578125" style="103" bestFit="1" customWidth="1"/>
    <col min="5638" max="5638" width="9.85546875" style="103" bestFit="1" customWidth="1"/>
    <col min="5639" max="5640" width="11.42578125" style="103" bestFit="1" customWidth="1"/>
    <col min="5641" max="5888" width="9.140625" style="103"/>
    <col min="5889" max="5889" width="4.42578125" style="103" customWidth="1"/>
    <col min="5890" max="5890" width="26.28515625" style="103" bestFit="1" customWidth="1"/>
    <col min="5891" max="5891" width="7.5703125" style="103" bestFit="1" customWidth="1"/>
    <col min="5892" max="5892" width="7.42578125" style="103" bestFit="1" customWidth="1"/>
    <col min="5893" max="5893" width="11.42578125" style="103" bestFit="1" customWidth="1"/>
    <col min="5894" max="5894" width="9.85546875" style="103" bestFit="1" customWidth="1"/>
    <col min="5895" max="5896" width="11.42578125" style="103" bestFit="1" customWidth="1"/>
    <col min="5897" max="6144" width="9.140625" style="103"/>
    <col min="6145" max="6145" width="4.42578125" style="103" customWidth="1"/>
    <col min="6146" max="6146" width="26.28515625" style="103" bestFit="1" customWidth="1"/>
    <col min="6147" max="6147" width="7.5703125" style="103" bestFit="1" customWidth="1"/>
    <col min="6148" max="6148" width="7.42578125" style="103" bestFit="1" customWidth="1"/>
    <col min="6149" max="6149" width="11.42578125" style="103" bestFit="1" customWidth="1"/>
    <col min="6150" max="6150" width="9.85546875" style="103" bestFit="1" customWidth="1"/>
    <col min="6151" max="6152" width="11.42578125" style="103" bestFit="1" customWidth="1"/>
    <col min="6153" max="6400" width="9.140625" style="103"/>
    <col min="6401" max="6401" width="4.42578125" style="103" customWidth="1"/>
    <col min="6402" max="6402" width="26.28515625" style="103" bestFit="1" customWidth="1"/>
    <col min="6403" max="6403" width="7.5703125" style="103" bestFit="1" customWidth="1"/>
    <col min="6404" max="6404" width="7.42578125" style="103" bestFit="1" customWidth="1"/>
    <col min="6405" max="6405" width="11.42578125" style="103" bestFit="1" customWidth="1"/>
    <col min="6406" max="6406" width="9.85546875" style="103" bestFit="1" customWidth="1"/>
    <col min="6407" max="6408" width="11.42578125" style="103" bestFit="1" customWidth="1"/>
    <col min="6409" max="6656" width="9.140625" style="103"/>
    <col min="6657" max="6657" width="4.42578125" style="103" customWidth="1"/>
    <col min="6658" max="6658" width="26.28515625" style="103" bestFit="1" customWidth="1"/>
    <col min="6659" max="6659" width="7.5703125" style="103" bestFit="1" customWidth="1"/>
    <col min="6660" max="6660" width="7.42578125" style="103" bestFit="1" customWidth="1"/>
    <col min="6661" max="6661" width="11.42578125" style="103" bestFit="1" customWidth="1"/>
    <col min="6662" max="6662" width="9.85546875" style="103" bestFit="1" customWidth="1"/>
    <col min="6663" max="6664" width="11.42578125" style="103" bestFit="1" customWidth="1"/>
    <col min="6665" max="6912" width="9.140625" style="103"/>
    <col min="6913" max="6913" width="4.42578125" style="103" customWidth="1"/>
    <col min="6914" max="6914" width="26.28515625" style="103" bestFit="1" customWidth="1"/>
    <col min="6915" max="6915" width="7.5703125" style="103" bestFit="1" customWidth="1"/>
    <col min="6916" max="6916" width="7.42578125" style="103" bestFit="1" customWidth="1"/>
    <col min="6917" max="6917" width="11.42578125" style="103" bestFit="1" customWidth="1"/>
    <col min="6918" max="6918" width="9.85546875" style="103" bestFit="1" customWidth="1"/>
    <col min="6919" max="6920" width="11.42578125" style="103" bestFit="1" customWidth="1"/>
    <col min="6921" max="7168" width="9.140625" style="103"/>
    <col min="7169" max="7169" width="4.42578125" style="103" customWidth="1"/>
    <col min="7170" max="7170" width="26.28515625" style="103" bestFit="1" customWidth="1"/>
    <col min="7171" max="7171" width="7.5703125" style="103" bestFit="1" customWidth="1"/>
    <col min="7172" max="7172" width="7.42578125" style="103" bestFit="1" customWidth="1"/>
    <col min="7173" max="7173" width="11.42578125" style="103" bestFit="1" customWidth="1"/>
    <col min="7174" max="7174" width="9.85546875" style="103" bestFit="1" customWidth="1"/>
    <col min="7175" max="7176" width="11.42578125" style="103" bestFit="1" customWidth="1"/>
    <col min="7177" max="7424" width="9.140625" style="103"/>
    <col min="7425" max="7425" width="4.42578125" style="103" customWidth="1"/>
    <col min="7426" max="7426" width="26.28515625" style="103" bestFit="1" customWidth="1"/>
    <col min="7427" max="7427" width="7.5703125" style="103" bestFit="1" customWidth="1"/>
    <col min="7428" max="7428" width="7.42578125" style="103" bestFit="1" customWidth="1"/>
    <col min="7429" max="7429" width="11.42578125" style="103" bestFit="1" customWidth="1"/>
    <col min="7430" max="7430" width="9.85546875" style="103" bestFit="1" customWidth="1"/>
    <col min="7431" max="7432" width="11.42578125" style="103" bestFit="1" customWidth="1"/>
    <col min="7433" max="7680" width="9.140625" style="103"/>
    <col min="7681" max="7681" width="4.42578125" style="103" customWidth="1"/>
    <col min="7682" max="7682" width="26.28515625" style="103" bestFit="1" customWidth="1"/>
    <col min="7683" max="7683" width="7.5703125" style="103" bestFit="1" customWidth="1"/>
    <col min="7684" max="7684" width="7.42578125" style="103" bestFit="1" customWidth="1"/>
    <col min="7685" max="7685" width="11.42578125" style="103" bestFit="1" customWidth="1"/>
    <col min="7686" max="7686" width="9.85546875" style="103" bestFit="1" customWidth="1"/>
    <col min="7687" max="7688" width="11.42578125" style="103" bestFit="1" customWidth="1"/>
    <col min="7689" max="7936" width="9.140625" style="103"/>
    <col min="7937" max="7937" width="4.42578125" style="103" customWidth="1"/>
    <col min="7938" max="7938" width="26.28515625" style="103" bestFit="1" customWidth="1"/>
    <col min="7939" max="7939" width="7.5703125" style="103" bestFit="1" customWidth="1"/>
    <col min="7940" max="7940" width="7.42578125" style="103" bestFit="1" customWidth="1"/>
    <col min="7941" max="7941" width="11.42578125" style="103" bestFit="1" customWidth="1"/>
    <col min="7942" max="7942" width="9.85546875" style="103" bestFit="1" customWidth="1"/>
    <col min="7943" max="7944" width="11.42578125" style="103" bestFit="1" customWidth="1"/>
    <col min="7945" max="8192" width="9.140625" style="103"/>
    <col min="8193" max="8193" width="4.42578125" style="103" customWidth="1"/>
    <col min="8194" max="8194" width="26.28515625" style="103" bestFit="1" customWidth="1"/>
    <col min="8195" max="8195" width="7.5703125" style="103" bestFit="1" customWidth="1"/>
    <col min="8196" max="8196" width="7.42578125" style="103" bestFit="1" customWidth="1"/>
    <col min="8197" max="8197" width="11.42578125" style="103" bestFit="1" customWidth="1"/>
    <col min="8198" max="8198" width="9.85546875" style="103" bestFit="1" customWidth="1"/>
    <col min="8199" max="8200" width="11.42578125" style="103" bestFit="1" customWidth="1"/>
    <col min="8201" max="8448" width="9.140625" style="103"/>
    <col min="8449" max="8449" width="4.42578125" style="103" customWidth="1"/>
    <col min="8450" max="8450" width="26.28515625" style="103" bestFit="1" customWidth="1"/>
    <col min="8451" max="8451" width="7.5703125" style="103" bestFit="1" customWidth="1"/>
    <col min="8452" max="8452" width="7.42578125" style="103" bestFit="1" customWidth="1"/>
    <col min="8453" max="8453" width="11.42578125" style="103" bestFit="1" customWidth="1"/>
    <col min="8454" max="8454" width="9.85546875" style="103" bestFit="1" customWidth="1"/>
    <col min="8455" max="8456" width="11.42578125" style="103" bestFit="1" customWidth="1"/>
    <col min="8457" max="8704" width="9.140625" style="103"/>
    <col min="8705" max="8705" width="4.42578125" style="103" customWidth="1"/>
    <col min="8706" max="8706" width="26.28515625" style="103" bestFit="1" customWidth="1"/>
    <col min="8707" max="8707" width="7.5703125" style="103" bestFit="1" customWidth="1"/>
    <col min="8708" max="8708" width="7.42578125" style="103" bestFit="1" customWidth="1"/>
    <col min="8709" max="8709" width="11.42578125" style="103" bestFit="1" customWidth="1"/>
    <col min="8710" max="8710" width="9.85546875" style="103" bestFit="1" customWidth="1"/>
    <col min="8711" max="8712" width="11.42578125" style="103" bestFit="1" customWidth="1"/>
    <col min="8713" max="8960" width="9.140625" style="103"/>
    <col min="8961" max="8961" width="4.42578125" style="103" customWidth="1"/>
    <col min="8962" max="8962" width="26.28515625" style="103" bestFit="1" customWidth="1"/>
    <col min="8963" max="8963" width="7.5703125" style="103" bestFit="1" customWidth="1"/>
    <col min="8964" max="8964" width="7.42578125" style="103" bestFit="1" customWidth="1"/>
    <col min="8965" max="8965" width="11.42578125" style="103" bestFit="1" customWidth="1"/>
    <col min="8966" max="8966" width="9.85546875" style="103" bestFit="1" customWidth="1"/>
    <col min="8967" max="8968" width="11.42578125" style="103" bestFit="1" customWidth="1"/>
    <col min="8969" max="9216" width="9.140625" style="103"/>
    <col min="9217" max="9217" width="4.42578125" style="103" customWidth="1"/>
    <col min="9218" max="9218" width="26.28515625" style="103" bestFit="1" customWidth="1"/>
    <col min="9219" max="9219" width="7.5703125" style="103" bestFit="1" customWidth="1"/>
    <col min="9220" max="9220" width="7.42578125" style="103" bestFit="1" customWidth="1"/>
    <col min="9221" max="9221" width="11.42578125" style="103" bestFit="1" customWidth="1"/>
    <col min="9222" max="9222" width="9.85546875" style="103" bestFit="1" customWidth="1"/>
    <col min="9223" max="9224" width="11.42578125" style="103" bestFit="1" customWidth="1"/>
    <col min="9225" max="9472" width="9.140625" style="103"/>
    <col min="9473" max="9473" width="4.42578125" style="103" customWidth="1"/>
    <col min="9474" max="9474" width="26.28515625" style="103" bestFit="1" customWidth="1"/>
    <col min="9475" max="9475" width="7.5703125" style="103" bestFit="1" customWidth="1"/>
    <col min="9476" max="9476" width="7.42578125" style="103" bestFit="1" customWidth="1"/>
    <col min="9477" max="9477" width="11.42578125" style="103" bestFit="1" customWidth="1"/>
    <col min="9478" max="9478" width="9.85546875" style="103" bestFit="1" customWidth="1"/>
    <col min="9479" max="9480" width="11.42578125" style="103" bestFit="1" customWidth="1"/>
    <col min="9481" max="9728" width="9.140625" style="103"/>
    <col min="9729" max="9729" width="4.42578125" style="103" customWidth="1"/>
    <col min="9730" max="9730" width="26.28515625" style="103" bestFit="1" customWidth="1"/>
    <col min="9731" max="9731" width="7.5703125" style="103" bestFit="1" customWidth="1"/>
    <col min="9732" max="9732" width="7.42578125" style="103" bestFit="1" customWidth="1"/>
    <col min="9733" max="9733" width="11.42578125" style="103" bestFit="1" customWidth="1"/>
    <col min="9734" max="9734" width="9.85546875" style="103" bestFit="1" customWidth="1"/>
    <col min="9735" max="9736" width="11.42578125" style="103" bestFit="1" customWidth="1"/>
    <col min="9737" max="9984" width="9.140625" style="103"/>
    <col min="9985" max="9985" width="4.42578125" style="103" customWidth="1"/>
    <col min="9986" max="9986" width="26.28515625" style="103" bestFit="1" customWidth="1"/>
    <col min="9987" max="9987" width="7.5703125" style="103" bestFit="1" customWidth="1"/>
    <col min="9988" max="9988" width="7.42578125" style="103" bestFit="1" customWidth="1"/>
    <col min="9989" max="9989" width="11.42578125" style="103" bestFit="1" customWidth="1"/>
    <col min="9990" max="9990" width="9.85546875" style="103" bestFit="1" customWidth="1"/>
    <col min="9991" max="9992" width="11.42578125" style="103" bestFit="1" customWidth="1"/>
    <col min="9993" max="10240" width="9.140625" style="103"/>
    <col min="10241" max="10241" width="4.42578125" style="103" customWidth="1"/>
    <col min="10242" max="10242" width="26.28515625" style="103" bestFit="1" customWidth="1"/>
    <col min="10243" max="10243" width="7.5703125" style="103" bestFit="1" customWidth="1"/>
    <col min="10244" max="10244" width="7.42578125" style="103" bestFit="1" customWidth="1"/>
    <col min="10245" max="10245" width="11.42578125" style="103" bestFit="1" customWidth="1"/>
    <col min="10246" max="10246" width="9.85546875" style="103" bestFit="1" customWidth="1"/>
    <col min="10247" max="10248" width="11.42578125" style="103" bestFit="1" customWidth="1"/>
    <col min="10249" max="10496" width="9.140625" style="103"/>
    <col min="10497" max="10497" width="4.42578125" style="103" customWidth="1"/>
    <col min="10498" max="10498" width="26.28515625" style="103" bestFit="1" customWidth="1"/>
    <col min="10499" max="10499" width="7.5703125" style="103" bestFit="1" customWidth="1"/>
    <col min="10500" max="10500" width="7.42578125" style="103" bestFit="1" customWidth="1"/>
    <col min="10501" max="10501" width="11.42578125" style="103" bestFit="1" customWidth="1"/>
    <col min="10502" max="10502" width="9.85546875" style="103" bestFit="1" customWidth="1"/>
    <col min="10503" max="10504" width="11.42578125" style="103" bestFit="1" customWidth="1"/>
    <col min="10505" max="10752" width="9.140625" style="103"/>
    <col min="10753" max="10753" width="4.42578125" style="103" customWidth="1"/>
    <col min="10754" max="10754" width="26.28515625" style="103" bestFit="1" customWidth="1"/>
    <col min="10755" max="10755" width="7.5703125" style="103" bestFit="1" customWidth="1"/>
    <col min="10756" max="10756" width="7.42578125" style="103" bestFit="1" customWidth="1"/>
    <col min="10757" max="10757" width="11.42578125" style="103" bestFit="1" customWidth="1"/>
    <col min="10758" max="10758" width="9.85546875" style="103" bestFit="1" customWidth="1"/>
    <col min="10759" max="10760" width="11.42578125" style="103" bestFit="1" customWidth="1"/>
    <col min="10761" max="11008" width="9.140625" style="103"/>
    <col min="11009" max="11009" width="4.42578125" style="103" customWidth="1"/>
    <col min="11010" max="11010" width="26.28515625" style="103" bestFit="1" customWidth="1"/>
    <col min="11011" max="11011" width="7.5703125" style="103" bestFit="1" customWidth="1"/>
    <col min="11012" max="11012" width="7.42578125" style="103" bestFit="1" customWidth="1"/>
    <col min="11013" max="11013" width="11.42578125" style="103" bestFit="1" customWidth="1"/>
    <col min="11014" max="11014" width="9.85546875" style="103" bestFit="1" customWidth="1"/>
    <col min="11015" max="11016" width="11.42578125" style="103" bestFit="1" customWidth="1"/>
    <col min="11017" max="11264" width="9.140625" style="103"/>
    <col min="11265" max="11265" width="4.42578125" style="103" customWidth="1"/>
    <col min="11266" max="11266" width="26.28515625" style="103" bestFit="1" customWidth="1"/>
    <col min="11267" max="11267" width="7.5703125" style="103" bestFit="1" customWidth="1"/>
    <col min="11268" max="11268" width="7.42578125" style="103" bestFit="1" customWidth="1"/>
    <col min="11269" max="11269" width="11.42578125" style="103" bestFit="1" customWidth="1"/>
    <col min="11270" max="11270" width="9.85546875" style="103" bestFit="1" customWidth="1"/>
    <col min="11271" max="11272" width="11.42578125" style="103" bestFit="1" customWidth="1"/>
    <col min="11273" max="11520" width="9.140625" style="103"/>
    <col min="11521" max="11521" width="4.42578125" style="103" customWidth="1"/>
    <col min="11522" max="11522" width="26.28515625" style="103" bestFit="1" customWidth="1"/>
    <col min="11523" max="11523" width="7.5703125" style="103" bestFit="1" customWidth="1"/>
    <col min="11524" max="11524" width="7.42578125" style="103" bestFit="1" customWidth="1"/>
    <col min="11525" max="11525" width="11.42578125" style="103" bestFit="1" customWidth="1"/>
    <col min="11526" max="11526" width="9.85546875" style="103" bestFit="1" customWidth="1"/>
    <col min="11527" max="11528" width="11.42578125" style="103" bestFit="1" customWidth="1"/>
    <col min="11529" max="11776" width="9.140625" style="103"/>
    <col min="11777" max="11777" width="4.42578125" style="103" customWidth="1"/>
    <col min="11778" max="11778" width="26.28515625" style="103" bestFit="1" customWidth="1"/>
    <col min="11779" max="11779" width="7.5703125" style="103" bestFit="1" customWidth="1"/>
    <col min="11780" max="11780" width="7.42578125" style="103" bestFit="1" customWidth="1"/>
    <col min="11781" max="11781" width="11.42578125" style="103" bestFit="1" customWidth="1"/>
    <col min="11782" max="11782" width="9.85546875" style="103" bestFit="1" customWidth="1"/>
    <col min="11783" max="11784" width="11.42578125" style="103" bestFit="1" customWidth="1"/>
    <col min="11785" max="12032" width="9.140625" style="103"/>
    <col min="12033" max="12033" width="4.42578125" style="103" customWidth="1"/>
    <col min="12034" max="12034" width="26.28515625" style="103" bestFit="1" customWidth="1"/>
    <col min="12035" max="12035" width="7.5703125" style="103" bestFit="1" customWidth="1"/>
    <col min="12036" max="12036" width="7.42578125" style="103" bestFit="1" customWidth="1"/>
    <col min="12037" max="12037" width="11.42578125" style="103" bestFit="1" customWidth="1"/>
    <col min="12038" max="12038" width="9.85546875" style="103" bestFit="1" customWidth="1"/>
    <col min="12039" max="12040" width="11.42578125" style="103" bestFit="1" customWidth="1"/>
    <col min="12041" max="12288" width="9.140625" style="103"/>
    <col min="12289" max="12289" width="4.42578125" style="103" customWidth="1"/>
    <col min="12290" max="12290" width="26.28515625" style="103" bestFit="1" customWidth="1"/>
    <col min="12291" max="12291" width="7.5703125" style="103" bestFit="1" customWidth="1"/>
    <col min="12292" max="12292" width="7.42578125" style="103" bestFit="1" customWidth="1"/>
    <col min="12293" max="12293" width="11.42578125" style="103" bestFit="1" customWidth="1"/>
    <col min="12294" max="12294" width="9.85546875" style="103" bestFit="1" customWidth="1"/>
    <col min="12295" max="12296" width="11.42578125" style="103" bestFit="1" customWidth="1"/>
    <col min="12297" max="12544" width="9.140625" style="103"/>
    <col min="12545" max="12545" width="4.42578125" style="103" customWidth="1"/>
    <col min="12546" max="12546" width="26.28515625" style="103" bestFit="1" customWidth="1"/>
    <col min="12547" max="12547" width="7.5703125" style="103" bestFit="1" customWidth="1"/>
    <col min="12548" max="12548" width="7.42578125" style="103" bestFit="1" customWidth="1"/>
    <col min="12549" max="12549" width="11.42578125" style="103" bestFit="1" customWidth="1"/>
    <col min="12550" max="12550" width="9.85546875" style="103" bestFit="1" customWidth="1"/>
    <col min="12551" max="12552" width="11.42578125" style="103" bestFit="1" customWidth="1"/>
    <col min="12553" max="12800" width="9.140625" style="103"/>
    <col min="12801" max="12801" width="4.42578125" style="103" customWidth="1"/>
    <col min="12802" max="12802" width="26.28515625" style="103" bestFit="1" customWidth="1"/>
    <col min="12803" max="12803" width="7.5703125" style="103" bestFit="1" customWidth="1"/>
    <col min="12804" max="12804" width="7.42578125" style="103" bestFit="1" customWidth="1"/>
    <col min="12805" max="12805" width="11.42578125" style="103" bestFit="1" customWidth="1"/>
    <col min="12806" max="12806" width="9.85546875" style="103" bestFit="1" customWidth="1"/>
    <col min="12807" max="12808" width="11.42578125" style="103" bestFit="1" customWidth="1"/>
    <col min="12809" max="13056" width="9.140625" style="103"/>
    <col min="13057" max="13057" width="4.42578125" style="103" customWidth="1"/>
    <col min="13058" max="13058" width="26.28515625" style="103" bestFit="1" customWidth="1"/>
    <col min="13059" max="13059" width="7.5703125" style="103" bestFit="1" customWidth="1"/>
    <col min="13060" max="13060" width="7.42578125" style="103" bestFit="1" customWidth="1"/>
    <col min="13061" max="13061" width="11.42578125" style="103" bestFit="1" customWidth="1"/>
    <col min="13062" max="13062" width="9.85546875" style="103" bestFit="1" customWidth="1"/>
    <col min="13063" max="13064" width="11.42578125" style="103" bestFit="1" customWidth="1"/>
    <col min="13065" max="13312" width="9.140625" style="103"/>
    <col min="13313" max="13313" width="4.42578125" style="103" customWidth="1"/>
    <col min="13314" max="13314" width="26.28515625" style="103" bestFit="1" customWidth="1"/>
    <col min="13315" max="13315" width="7.5703125" style="103" bestFit="1" customWidth="1"/>
    <col min="13316" max="13316" width="7.42578125" style="103" bestFit="1" customWidth="1"/>
    <col min="13317" max="13317" width="11.42578125" style="103" bestFit="1" customWidth="1"/>
    <col min="13318" max="13318" width="9.85546875" style="103" bestFit="1" customWidth="1"/>
    <col min="13319" max="13320" width="11.42578125" style="103" bestFit="1" customWidth="1"/>
    <col min="13321" max="13568" width="9.140625" style="103"/>
    <col min="13569" max="13569" width="4.42578125" style="103" customWidth="1"/>
    <col min="13570" max="13570" width="26.28515625" style="103" bestFit="1" customWidth="1"/>
    <col min="13571" max="13571" width="7.5703125" style="103" bestFit="1" customWidth="1"/>
    <col min="13572" max="13572" width="7.42578125" style="103" bestFit="1" customWidth="1"/>
    <col min="13573" max="13573" width="11.42578125" style="103" bestFit="1" customWidth="1"/>
    <col min="13574" max="13574" width="9.85546875" style="103" bestFit="1" customWidth="1"/>
    <col min="13575" max="13576" width="11.42578125" style="103" bestFit="1" customWidth="1"/>
    <col min="13577" max="13824" width="9.140625" style="103"/>
    <col min="13825" max="13825" width="4.42578125" style="103" customWidth="1"/>
    <col min="13826" max="13826" width="26.28515625" style="103" bestFit="1" customWidth="1"/>
    <col min="13827" max="13827" width="7.5703125" style="103" bestFit="1" customWidth="1"/>
    <col min="13828" max="13828" width="7.42578125" style="103" bestFit="1" customWidth="1"/>
    <col min="13829" max="13829" width="11.42578125" style="103" bestFit="1" customWidth="1"/>
    <col min="13830" max="13830" width="9.85546875" style="103" bestFit="1" customWidth="1"/>
    <col min="13831" max="13832" width="11.42578125" style="103" bestFit="1" customWidth="1"/>
    <col min="13833" max="14080" width="9.140625" style="103"/>
    <col min="14081" max="14081" width="4.42578125" style="103" customWidth="1"/>
    <col min="14082" max="14082" width="26.28515625" style="103" bestFit="1" customWidth="1"/>
    <col min="14083" max="14083" width="7.5703125" style="103" bestFit="1" customWidth="1"/>
    <col min="14084" max="14084" width="7.42578125" style="103" bestFit="1" customWidth="1"/>
    <col min="14085" max="14085" width="11.42578125" style="103" bestFit="1" customWidth="1"/>
    <col min="14086" max="14086" width="9.85546875" style="103" bestFit="1" customWidth="1"/>
    <col min="14087" max="14088" width="11.42578125" style="103" bestFit="1" customWidth="1"/>
    <col min="14089" max="14336" width="9.140625" style="103"/>
    <col min="14337" max="14337" width="4.42578125" style="103" customWidth="1"/>
    <col min="14338" max="14338" width="26.28515625" style="103" bestFit="1" customWidth="1"/>
    <col min="14339" max="14339" width="7.5703125" style="103" bestFit="1" customWidth="1"/>
    <col min="14340" max="14340" width="7.42578125" style="103" bestFit="1" customWidth="1"/>
    <col min="14341" max="14341" width="11.42578125" style="103" bestFit="1" customWidth="1"/>
    <col min="14342" max="14342" width="9.85546875" style="103" bestFit="1" customWidth="1"/>
    <col min="14343" max="14344" width="11.42578125" style="103" bestFit="1" customWidth="1"/>
    <col min="14345" max="14592" width="9.140625" style="103"/>
    <col min="14593" max="14593" width="4.42578125" style="103" customWidth="1"/>
    <col min="14594" max="14594" width="26.28515625" style="103" bestFit="1" customWidth="1"/>
    <col min="14595" max="14595" width="7.5703125" style="103" bestFit="1" customWidth="1"/>
    <col min="14596" max="14596" width="7.42578125" style="103" bestFit="1" customWidth="1"/>
    <col min="14597" max="14597" width="11.42578125" style="103" bestFit="1" customWidth="1"/>
    <col min="14598" max="14598" width="9.85546875" style="103" bestFit="1" customWidth="1"/>
    <col min="14599" max="14600" width="11.42578125" style="103" bestFit="1" customWidth="1"/>
    <col min="14601" max="14848" width="9.140625" style="103"/>
    <col min="14849" max="14849" width="4.42578125" style="103" customWidth="1"/>
    <col min="14850" max="14850" width="26.28515625" style="103" bestFit="1" customWidth="1"/>
    <col min="14851" max="14851" width="7.5703125" style="103" bestFit="1" customWidth="1"/>
    <col min="14852" max="14852" width="7.42578125" style="103" bestFit="1" customWidth="1"/>
    <col min="14853" max="14853" width="11.42578125" style="103" bestFit="1" customWidth="1"/>
    <col min="14854" max="14854" width="9.85546875" style="103" bestFit="1" customWidth="1"/>
    <col min="14855" max="14856" width="11.42578125" style="103" bestFit="1" customWidth="1"/>
    <col min="14857" max="15104" width="9.140625" style="103"/>
    <col min="15105" max="15105" width="4.42578125" style="103" customWidth="1"/>
    <col min="15106" max="15106" width="26.28515625" style="103" bestFit="1" customWidth="1"/>
    <col min="15107" max="15107" width="7.5703125" style="103" bestFit="1" customWidth="1"/>
    <col min="15108" max="15108" width="7.42578125" style="103" bestFit="1" customWidth="1"/>
    <col min="15109" max="15109" width="11.42578125" style="103" bestFit="1" customWidth="1"/>
    <col min="15110" max="15110" width="9.85546875" style="103" bestFit="1" customWidth="1"/>
    <col min="15111" max="15112" width="11.42578125" style="103" bestFit="1" customWidth="1"/>
    <col min="15113" max="15360" width="9.140625" style="103"/>
    <col min="15361" max="15361" width="4.42578125" style="103" customWidth="1"/>
    <col min="15362" max="15362" width="26.28515625" style="103" bestFit="1" customWidth="1"/>
    <col min="15363" max="15363" width="7.5703125" style="103" bestFit="1" customWidth="1"/>
    <col min="15364" max="15364" width="7.42578125" style="103" bestFit="1" customWidth="1"/>
    <col min="15365" max="15365" width="11.42578125" style="103" bestFit="1" customWidth="1"/>
    <col min="15366" max="15366" width="9.85546875" style="103" bestFit="1" customWidth="1"/>
    <col min="15367" max="15368" width="11.42578125" style="103" bestFit="1" customWidth="1"/>
    <col min="15369" max="15616" width="9.140625" style="103"/>
    <col min="15617" max="15617" width="4.42578125" style="103" customWidth="1"/>
    <col min="15618" max="15618" width="26.28515625" style="103" bestFit="1" customWidth="1"/>
    <col min="15619" max="15619" width="7.5703125" style="103" bestFit="1" customWidth="1"/>
    <col min="15620" max="15620" width="7.42578125" style="103" bestFit="1" customWidth="1"/>
    <col min="15621" max="15621" width="11.42578125" style="103" bestFit="1" customWidth="1"/>
    <col min="15622" max="15622" width="9.85546875" style="103" bestFit="1" customWidth="1"/>
    <col min="15623" max="15624" width="11.42578125" style="103" bestFit="1" customWidth="1"/>
    <col min="15625" max="15872" width="9.140625" style="103"/>
    <col min="15873" max="15873" width="4.42578125" style="103" customWidth="1"/>
    <col min="15874" max="15874" width="26.28515625" style="103" bestFit="1" customWidth="1"/>
    <col min="15875" max="15875" width="7.5703125" style="103" bestFit="1" customWidth="1"/>
    <col min="15876" max="15876" width="7.42578125" style="103" bestFit="1" customWidth="1"/>
    <col min="15877" max="15877" width="11.42578125" style="103" bestFit="1" customWidth="1"/>
    <col min="15878" max="15878" width="9.85546875" style="103" bestFit="1" customWidth="1"/>
    <col min="15879" max="15880" width="11.42578125" style="103" bestFit="1" customWidth="1"/>
    <col min="15881" max="16128" width="9.140625" style="103"/>
    <col min="16129" max="16129" width="4.42578125" style="103" customWidth="1"/>
    <col min="16130" max="16130" width="26.28515625" style="103" bestFit="1" customWidth="1"/>
    <col min="16131" max="16131" width="7.5703125" style="103" bestFit="1" customWidth="1"/>
    <col min="16132" max="16132" width="7.42578125" style="103" bestFit="1" customWidth="1"/>
    <col min="16133" max="16133" width="11.42578125" style="103" bestFit="1" customWidth="1"/>
    <col min="16134" max="16134" width="9.85546875" style="103" bestFit="1" customWidth="1"/>
    <col min="16135" max="16136" width="11.42578125" style="103" bestFit="1" customWidth="1"/>
    <col min="16137" max="16384" width="9.140625" style="103"/>
  </cols>
  <sheetData>
    <row r="2" spans="1:9">
      <c r="A2" s="337" t="s">
        <v>471</v>
      </c>
      <c r="B2" s="337"/>
      <c r="C2" s="337"/>
      <c r="D2" s="337"/>
      <c r="E2" s="337"/>
      <c r="F2" s="337"/>
      <c r="G2" s="337"/>
      <c r="H2" s="337"/>
    </row>
    <row r="3" spans="1:9">
      <c r="A3" s="104"/>
    </row>
    <row r="4" spans="1:9" ht="28.5" customHeight="1">
      <c r="A4" s="105" t="s">
        <v>265</v>
      </c>
      <c r="B4" s="106" t="s">
        <v>266</v>
      </c>
      <c r="C4" s="155" t="s">
        <v>267</v>
      </c>
      <c r="D4" s="155" t="s">
        <v>268</v>
      </c>
      <c r="E4" s="107" t="s">
        <v>269</v>
      </c>
      <c r="F4" s="107" t="s">
        <v>270</v>
      </c>
      <c r="G4" s="107" t="s">
        <v>271</v>
      </c>
      <c r="H4" s="107" t="s">
        <v>272</v>
      </c>
      <c r="I4" s="156"/>
    </row>
    <row r="5" spans="1:9" s="115" customFormat="1" ht="189">
      <c r="A5" s="109">
        <v>1</v>
      </c>
      <c r="B5" s="130" t="s">
        <v>472</v>
      </c>
      <c r="C5" s="131">
        <v>1</v>
      </c>
      <c r="D5" s="131" t="s">
        <v>32</v>
      </c>
      <c r="E5" s="113"/>
      <c r="F5" s="113"/>
      <c r="G5" s="113">
        <f>C5*E5</f>
        <v>0</v>
      </c>
      <c r="H5" s="113">
        <f>C5*F5</f>
        <v>0</v>
      </c>
      <c r="I5" s="157"/>
    </row>
    <row r="6" spans="1:9" s="115" customFormat="1">
      <c r="A6" s="126"/>
      <c r="B6" s="157"/>
      <c r="C6" s="158"/>
      <c r="D6" s="158"/>
      <c r="E6" s="159"/>
      <c r="F6" s="159"/>
      <c r="G6" s="113"/>
      <c r="H6" s="113"/>
      <c r="I6" s="157"/>
    </row>
    <row r="7" spans="1:9" s="115" customFormat="1">
      <c r="A7" s="109">
        <v>2</v>
      </c>
      <c r="B7" s="130" t="s">
        <v>473</v>
      </c>
      <c r="C7" s="131">
        <v>2</v>
      </c>
      <c r="D7" s="131" t="s">
        <v>32</v>
      </c>
      <c r="E7" s="113"/>
      <c r="F7" s="113"/>
      <c r="G7" s="113">
        <f>C7*E7</f>
        <v>0</v>
      </c>
      <c r="H7" s="113">
        <f>C7*F7</f>
        <v>0</v>
      </c>
      <c r="I7" s="157"/>
    </row>
    <row r="8" spans="1:9" s="115" customFormat="1">
      <c r="A8" s="126"/>
      <c r="B8" s="130"/>
      <c r="C8" s="131"/>
      <c r="D8" s="131"/>
      <c r="E8" s="113"/>
      <c r="F8" s="113"/>
      <c r="G8" s="113"/>
      <c r="H8" s="113"/>
      <c r="I8" s="157"/>
    </row>
    <row r="9" spans="1:9" s="115" customFormat="1" ht="63">
      <c r="A9" s="109">
        <v>3</v>
      </c>
      <c r="B9" s="130" t="s">
        <v>474</v>
      </c>
      <c r="C9" s="131">
        <v>1</v>
      </c>
      <c r="D9" s="131" t="s">
        <v>32</v>
      </c>
      <c r="E9" s="113"/>
      <c r="F9" s="113"/>
      <c r="G9" s="113">
        <f>C9*E9</f>
        <v>0</v>
      </c>
      <c r="H9" s="113">
        <f>C9*F9</f>
        <v>0</v>
      </c>
      <c r="I9" s="157"/>
    </row>
    <row r="10" spans="1:9" s="115" customFormat="1">
      <c r="A10" s="109"/>
      <c r="B10" s="130"/>
      <c r="C10" s="131"/>
      <c r="D10" s="131"/>
      <c r="E10" s="113"/>
      <c r="F10" s="113"/>
      <c r="G10" s="113"/>
      <c r="H10" s="113"/>
      <c r="I10" s="157"/>
    </row>
    <row r="11" spans="1:9" s="115" customFormat="1" ht="63">
      <c r="A11" s="109">
        <v>4</v>
      </c>
      <c r="B11" s="130" t="s">
        <v>475</v>
      </c>
      <c r="C11" s="131">
        <v>1</v>
      </c>
      <c r="D11" s="131" t="s">
        <v>30</v>
      </c>
      <c r="E11" s="113"/>
      <c r="F11" s="113"/>
      <c r="G11" s="113">
        <f>C11*E11</f>
        <v>0</v>
      </c>
      <c r="H11" s="113">
        <f>C11*F11</f>
        <v>0</v>
      </c>
      <c r="I11" s="157"/>
    </row>
    <row r="12" spans="1:9" s="115" customFormat="1">
      <c r="A12" s="157"/>
      <c r="B12" s="157"/>
      <c r="C12" s="158"/>
      <c r="D12" s="131"/>
      <c r="E12" s="159"/>
      <c r="F12" s="159"/>
      <c r="G12" s="113"/>
      <c r="H12" s="113"/>
      <c r="I12" s="157"/>
    </row>
    <row r="13" spans="1:9" s="115" customFormat="1" ht="78.75">
      <c r="A13" s="109">
        <v>5</v>
      </c>
      <c r="B13" s="130" t="s">
        <v>476</v>
      </c>
      <c r="C13" s="131">
        <v>65</v>
      </c>
      <c r="D13" s="131" t="s">
        <v>32</v>
      </c>
      <c r="E13" s="113"/>
      <c r="F13" s="113"/>
      <c r="G13" s="113">
        <f>C13*E13</f>
        <v>0</v>
      </c>
      <c r="H13" s="113">
        <f>C13*F13</f>
        <v>0</v>
      </c>
      <c r="I13" s="157"/>
    </row>
    <row r="14" spans="1:9" s="115" customFormat="1">
      <c r="A14" s="109"/>
      <c r="B14" s="130"/>
      <c r="C14" s="131"/>
      <c r="D14" s="131"/>
      <c r="E14" s="113"/>
      <c r="F14" s="113"/>
      <c r="G14" s="113"/>
      <c r="H14" s="113"/>
      <c r="I14" s="157"/>
    </row>
    <row r="15" spans="1:9" s="115" customFormat="1" ht="63">
      <c r="A15" s="109">
        <v>6</v>
      </c>
      <c r="B15" s="130" t="s">
        <v>477</v>
      </c>
      <c r="C15" s="131">
        <v>4</v>
      </c>
      <c r="D15" s="131" t="s">
        <v>32</v>
      </c>
      <c r="E15" s="113"/>
      <c r="F15" s="113"/>
      <c r="G15" s="113">
        <f>C15*E15</f>
        <v>0</v>
      </c>
      <c r="H15" s="113">
        <f>C15*F15</f>
        <v>0</v>
      </c>
      <c r="I15" s="157"/>
    </row>
    <row r="16" spans="1:9" s="115" customFormat="1">
      <c r="A16" s="109"/>
      <c r="B16" s="130"/>
      <c r="C16" s="131"/>
      <c r="D16" s="131"/>
      <c r="E16" s="113"/>
      <c r="F16" s="113"/>
      <c r="G16" s="113"/>
      <c r="H16" s="113"/>
      <c r="I16" s="157"/>
    </row>
    <row r="17" spans="1:9" s="115" customFormat="1" ht="141.75">
      <c r="A17" s="109">
        <v>7</v>
      </c>
      <c r="B17" s="130" t="s">
        <v>478</v>
      </c>
      <c r="C17" s="131">
        <v>15</v>
      </c>
      <c r="D17" s="131" t="s">
        <v>32</v>
      </c>
      <c r="E17" s="113"/>
      <c r="F17" s="113"/>
      <c r="G17" s="113">
        <f>C17*E17</f>
        <v>0</v>
      </c>
      <c r="H17" s="113">
        <f>C17*F17</f>
        <v>0</v>
      </c>
      <c r="I17" s="157"/>
    </row>
    <row r="18" spans="1:9" s="115" customFormat="1">
      <c r="A18" s="157"/>
      <c r="B18" s="130"/>
      <c r="C18" s="131"/>
      <c r="D18" s="131"/>
      <c r="E18" s="159"/>
      <c r="F18" s="159"/>
      <c r="G18" s="113"/>
      <c r="H18" s="113"/>
      <c r="I18" s="157"/>
    </row>
    <row r="19" spans="1:9" s="115" customFormat="1" ht="141.75">
      <c r="A19" s="109">
        <v>8</v>
      </c>
      <c r="B19" s="130" t="s">
        <v>479</v>
      </c>
      <c r="C19" s="131">
        <v>2</v>
      </c>
      <c r="D19" s="131" t="s">
        <v>32</v>
      </c>
      <c r="E19" s="113"/>
      <c r="F19" s="113"/>
      <c r="G19" s="113">
        <f>C19*E19</f>
        <v>0</v>
      </c>
      <c r="H19" s="113">
        <f>C19*F19</f>
        <v>0</v>
      </c>
      <c r="I19" s="157"/>
    </row>
    <row r="20" spans="1:9" s="115" customFormat="1">
      <c r="A20" s="157"/>
      <c r="B20" s="130"/>
      <c r="C20" s="131"/>
      <c r="D20" s="131"/>
      <c r="E20" s="159"/>
      <c r="F20" s="159"/>
      <c r="G20" s="113"/>
      <c r="H20" s="113"/>
      <c r="I20" s="157"/>
    </row>
    <row r="21" spans="1:9" s="115" customFormat="1" ht="78.75">
      <c r="A21" s="109">
        <v>9</v>
      </c>
      <c r="B21" s="130" t="s">
        <v>480</v>
      </c>
      <c r="C21" s="131">
        <v>18</v>
      </c>
      <c r="D21" s="131" t="s">
        <v>32</v>
      </c>
      <c r="E21" s="113"/>
      <c r="F21" s="113"/>
      <c r="G21" s="113">
        <f>C21*E21</f>
        <v>0</v>
      </c>
      <c r="H21" s="113">
        <f>C21*F21</f>
        <v>0</v>
      </c>
      <c r="I21" s="157"/>
    </row>
    <row r="22" spans="1:9" s="115" customFormat="1">
      <c r="A22" s="109"/>
      <c r="B22" s="130"/>
      <c r="C22" s="131"/>
      <c r="D22" s="131"/>
      <c r="E22" s="113"/>
      <c r="F22" s="113"/>
      <c r="G22" s="113"/>
      <c r="H22" s="113"/>
      <c r="I22" s="157"/>
    </row>
    <row r="23" spans="1:9" s="115" customFormat="1" ht="47.25">
      <c r="A23" s="109">
        <v>10</v>
      </c>
      <c r="B23" s="130" t="s">
        <v>481</v>
      </c>
      <c r="C23" s="131">
        <v>29</v>
      </c>
      <c r="D23" s="131" t="s">
        <v>32</v>
      </c>
      <c r="E23" s="113"/>
      <c r="F23" s="113"/>
      <c r="G23" s="113">
        <f>C23*E23</f>
        <v>0</v>
      </c>
      <c r="H23" s="113">
        <f>C23*F23</f>
        <v>0</v>
      </c>
      <c r="I23" s="157"/>
    </row>
    <row r="24" spans="1:9" s="115" customFormat="1">
      <c r="A24" s="157"/>
      <c r="B24" s="157"/>
      <c r="C24" s="158"/>
      <c r="D24" s="158"/>
      <c r="E24" s="159"/>
      <c r="F24" s="159"/>
      <c r="G24" s="113"/>
      <c r="H24" s="113"/>
      <c r="I24" s="157"/>
    </row>
    <row r="25" spans="1:9" s="115" customFormat="1" ht="31.5">
      <c r="A25" s="109">
        <v>11</v>
      </c>
      <c r="B25" s="130" t="s">
        <v>482</v>
      </c>
      <c r="C25" s="131">
        <v>5</v>
      </c>
      <c r="D25" s="131" t="s">
        <v>32</v>
      </c>
      <c r="E25" s="113"/>
      <c r="F25" s="113"/>
      <c r="G25" s="113">
        <f>C25*E25</f>
        <v>0</v>
      </c>
      <c r="H25" s="113">
        <f>C25*F25</f>
        <v>0</v>
      </c>
      <c r="I25" s="157"/>
    </row>
    <row r="26" spans="1:9" s="115" customFormat="1">
      <c r="A26" s="157"/>
      <c r="B26" s="157"/>
      <c r="C26" s="158"/>
      <c r="D26" s="158"/>
      <c r="E26" s="159"/>
      <c r="F26" s="159"/>
      <c r="G26" s="113"/>
      <c r="H26" s="113"/>
      <c r="I26" s="157"/>
    </row>
    <row r="27" spans="1:9" s="115" customFormat="1" ht="47.25">
      <c r="A27" s="109">
        <v>12</v>
      </c>
      <c r="B27" s="130" t="s">
        <v>483</v>
      </c>
      <c r="C27" s="131">
        <v>1240</v>
      </c>
      <c r="D27" s="131" t="s">
        <v>15</v>
      </c>
      <c r="E27" s="113"/>
      <c r="F27" s="113"/>
      <c r="G27" s="113">
        <f>C27*E27</f>
        <v>0</v>
      </c>
      <c r="H27" s="113">
        <f>C27*F27</f>
        <v>0</v>
      </c>
      <c r="I27" s="157"/>
    </row>
    <row r="28" spans="1:9" s="115" customFormat="1">
      <c r="A28" s="157"/>
      <c r="B28" s="157"/>
      <c r="C28" s="158"/>
      <c r="D28" s="158"/>
      <c r="E28" s="159"/>
      <c r="F28" s="159"/>
      <c r="G28" s="113"/>
      <c r="H28" s="113"/>
      <c r="I28" s="157"/>
    </row>
    <row r="29" spans="1:9" s="115" customFormat="1" ht="63">
      <c r="A29" s="109">
        <v>13</v>
      </c>
      <c r="B29" s="130" t="s">
        <v>484</v>
      </c>
      <c r="C29" s="131">
        <v>400</v>
      </c>
      <c r="D29" s="131" t="s">
        <v>15</v>
      </c>
      <c r="E29" s="113"/>
      <c r="F29" s="113"/>
      <c r="G29" s="113">
        <f>C29*E29</f>
        <v>0</v>
      </c>
      <c r="H29" s="113">
        <f>C29*F29</f>
        <v>0</v>
      </c>
      <c r="I29" s="157"/>
    </row>
    <row r="30" spans="1:9" s="115" customFormat="1">
      <c r="A30" s="157"/>
      <c r="B30" s="157"/>
      <c r="C30" s="158"/>
      <c r="D30" s="158"/>
      <c r="E30" s="159"/>
      <c r="F30" s="159"/>
      <c r="G30" s="113"/>
      <c r="H30" s="113"/>
      <c r="I30" s="157"/>
    </row>
    <row r="31" spans="1:9" s="115" customFormat="1">
      <c r="A31" s="160">
        <v>14</v>
      </c>
      <c r="B31" s="130" t="s">
        <v>485</v>
      </c>
      <c r="C31" s="131">
        <v>50</v>
      </c>
      <c r="D31" s="131" t="s">
        <v>155</v>
      </c>
      <c r="E31" s="159"/>
      <c r="F31" s="159"/>
      <c r="G31" s="113">
        <f>C31*E31</f>
        <v>0</v>
      </c>
      <c r="H31" s="113">
        <f>C31*F31</f>
        <v>0</v>
      </c>
      <c r="I31" s="157"/>
    </row>
    <row r="32" spans="1:9" s="115" customFormat="1">
      <c r="A32" s="157"/>
      <c r="B32" s="130"/>
      <c r="C32" s="131"/>
      <c r="D32" s="131"/>
      <c r="E32" s="159"/>
      <c r="F32" s="159"/>
      <c r="G32" s="113"/>
      <c r="H32" s="113"/>
      <c r="I32" s="157"/>
    </row>
    <row r="33" spans="1:9" s="115" customFormat="1" ht="63">
      <c r="A33" s="120">
        <v>15</v>
      </c>
      <c r="B33" s="121" t="s">
        <v>486</v>
      </c>
      <c r="C33" s="123">
        <v>1150</v>
      </c>
      <c r="D33" s="123" t="s">
        <v>15</v>
      </c>
      <c r="E33" s="124"/>
      <c r="F33" s="124"/>
      <c r="G33" s="124">
        <f>C33*E33</f>
        <v>0</v>
      </c>
      <c r="H33" s="124">
        <f>C33*F33</f>
        <v>0</v>
      </c>
      <c r="I33" s="157"/>
    </row>
    <row r="34" spans="1:9" s="115" customFormat="1">
      <c r="A34" s="109"/>
      <c r="B34" s="130"/>
      <c r="C34" s="131"/>
      <c r="D34" s="131"/>
      <c r="E34" s="113"/>
      <c r="F34" s="113"/>
      <c r="G34" s="113"/>
      <c r="H34" s="113"/>
      <c r="I34" s="157"/>
    </row>
    <row r="35" spans="1:9" s="115" customFormat="1" ht="63">
      <c r="A35" s="120">
        <v>16</v>
      </c>
      <c r="B35" s="121" t="s">
        <v>487</v>
      </c>
      <c r="C35" s="123">
        <v>120</v>
      </c>
      <c r="D35" s="123" t="s">
        <v>15</v>
      </c>
      <c r="E35" s="124"/>
      <c r="F35" s="124"/>
      <c r="G35" s="124">
        <f>C35*E35</f>
        <v>0</v>
      </c>
      <c r="H35" s="124">
        <f>C35*F35</f>
        <v>0</v>
      </c>
      <c r="I35" s="157"/>
    </row>
    <row r="36" spans="1:9" s="115" customFormat="1">
      <c r="A36" s="109"/>
      <c r="B36" s="130"/>
      <c r="C36" s="131"/>
      <c r="D36" s="131"/>
      <c r="E36" s="113"/>
      <c r="F36" s="113"/>
      <c r="G36" s="113"/>
      <c r="H36" s="113"/>
      <c r="I36" s="157"/>
    </row>
    <row r="37" spans="1:9" s="115" customFormat="1" ht="173.25">
      <c r="A37" s="120">
        <v>17</v>
      </c>
      <c r="B37" s="121" t="s">
        <v>488</v>
      </c>
      <c r="C37" s="131">
        <v>1</v>
      </c>
      <c r="D37" s="131" t="s">
        <v>30</v>
      </c>
      <c r="E37" s="124"/>
      <c r="F37" s="124"/>
      <c r="G37" s="124">
        <f>C37*E37</f>
        <v>0</v>
      </c>
      <c r="H37" s="124">
        <f>C37*F37</f>
        <v>0</v>
      </c>
      <c r="I37" s="157"/>
    </row>
    <row r="38" spans="1:9" s="115" customFormat="1">
      <c r="A38" s="109"/>
      <c r="B38" s="130"/>
      <c r="C38" s="131"/>
      <c r="D38" s="131"/>
      <c r="E38" s="113"/>
      <c r="F38" s="113"/>
      <c r="G38" s="113"/>
      <c r="H38" s="113"/>
      <c r="I38" s="157"/>
    </row>
    <row r="39" spans="1:9" s="115" customFormat="1" ht="31.5">
      <c r="A39" s="109">
        <v>18</v>
      </c>
      <c r="B39" s="130" t="s">
        <v>489</v>
      </c>
      <c r="C39" s="131">
        <v>1</v>
      </c>
      <c r="D39" s="131" t="s">
        <v>30</v>
      </c>
      <c r="E39" s="113"/>
      <c r="F39" s="113"/>
      <c r="G39" s="113">
        <f>C39*E39</f>
        <v>0</v>
      </c>
      <c r="H39" s="113">
        <f>C39*F39</f>
        <v>0</v>
      </c>
      <c r="I39" s="157"/>
    </row>
    <row r="40" spans="1:9" s="115" customFormat="1" ht="12.75" customHeight="1">
      <c r="A40" s="157"/>
      <c r="B40" s="157"/>
      <c r="C40" s="158"/>
      <c r="D40" s="158"/>
      <c r="E40" s="159"/>
      <c r="F40" s="159"/>
      <c r="G40" s="113"/>
      <c r="H40" s="113"/>
      <c r="I40" s="157"/>
    </row>
    <row r="41" spans="1:9" s="115" customFormat="1" ht="47.25">
      <c r="A41" s="109">
        <v>19</v>
      </c>
      <c r="B41" s="130" t="s">
        <v>490</v>
      </c>
      <c r="C41" s="131">
        <v>1</v>
      </c>
      <c r="D41" s="131" t="s">
        <v>30</v>
      </c>
      <c r="E41" s="113"/>
      <c r="F41" s="113"/>
      <c r="G41" s="113">
        <f>C41*E41</f>
        <v>0</v>
      </c>
      <c r="H41" s="113">
        <f>C41*F41</f>
        <v>0</v>
      </c>
      <c r="I41" s="157"/>
    </row>
    <row r="42" spans="1:9" s="115" customFormat="1" ht="12.75" customHeight="1">
      <c r="A42" s="157"/>
      <c r="B42" s="157"/>
      <c r="C42" s="158"/>
      <c r="D42" s="158"/>
      <c r="E42" s="159"/>
      <c r="F42" s="159"/>
      <c r="G42" s="113"/>
      <c r="H42" s="113"/>
      <c r="I42" s="157"/>
    </row>
    <row r="43" spans="1:9" s="115" customFormat="1" ht="31.5">
      <c r="A43" s="109">
        <v>20</v>
      </c>
      <c r="B43" s="130" t="s">
        <v>491</v>
      </c>
      <c r="C43" s="131">
        <v>1</v>
      </c>
      <c r="D43" s="131" t="s">
        <v>30</v>
      </c>
      <c r="E43" s="113"/>
      <c r="F43" s="113"/>
      <c r="G43" s="113">
        <f>C43*E43</f>
        <v>0</v>
      </c>
      <c r="H43" s="113">
        <f>C43*F43</f>
        <v>0</v>
      </c>
      <c r="I43" s="157"/>
    </row>
    <row r="44" spans="1:9" s="115" customFormat="1">
      <c r="A44" s="135"/>
      <c r="B44" s="110"/>
      <c r="C44" s="112"/>
      <c r="D44" s="112"/>
      <c r="E44" s="113"/>
      <c r="F44" s="113"/>
      <c r="G44" s="113"/>
      <c r="H44" s="113"/>
      <c r="I44" s="157"/>
    </row>
    <row r="45" spans="1:9" s="115" customFormat="1" ht="47.25">
      <c r="A45" s="109">
        <v>21</v>
      </c>
      <c r="B45" s="130" t="s">
        <v>492</v>
      </c>
      <c r="C45" s="131">
        <v>1</v>
      </c>
      <c r="D45" s="131" t="s">
        <v>30</v>
      </c>
      <c r="E45" s="113"/>
      <c r="F45" s="113"/>
      <c r="G45" s="113">
        <f>C45*E45</f>
        <v>0</v>
      </c>
      <c r="H45" s="113">
        <f>C45*F45</f>
        <v>0</v>
      </c>
      <c r="I45" s="157"/>
    </row>
    <row r="46" spans="1:9">
      <c r="A46" s="137"/>
      <c r="B46" s="138" t="s">
        <v>493</v>
      </c>
      <c r="C46" s="140"/>
      <c r="D46" s="140"/>
      <c r="E46" s="138"/>
      <c r="F46" s="138"/>
      <c r="G46" s="139">
        <f>SUM(G5:G45)</f>
        <v>0</v>
      </c>
      <c r="H46" s="140"/>
      <c r="I46" s="156"/>
    </row>
    <row r="47" spans="1:9">
      <c r="A47" s="137"/>
      <c r="B47" s="138" t="s">
        <v>494</v>
      </c>
      <c r="C47" s="140"/>
      <c r="D47" s="140"/>
      <c r="E47" s="138"/>
      <c r="F47" s="138"/>
      <c r="G47" s="151"/>
      <c r="H47" s="152">
        <f>SUM(H5:H46)</f>
        <v>0</v>
      </c>
      <c r="I47" s="156"/>
    </row>
    <row r="48" spans="1:9" ht="31.5">
      <c r="A48" s="105"/>
      <c r="B48" s="106" t="s">
        <v>495</v>
      </c>
      <c r="C48" s="155"/>
      <c r="D48" s="155"/>
      <c r="E48" s="107"/>
      <c r="F48" s="107"/>
      <c r="G48" s="339">
        <f>G46+H47</f>
        <v>0</v>
      </c>
      <c r="H48" s="339"/>
      <c r="I48" s="156"/>
    </row>
  </sheetData>
  <mergeCells count="2">
    <mergeCell ref="A2:H2"/>
    <mergeCell ref="G48:H48"/>
  </mergeCells>
  <pageMargins left="0.7" right="0.7" top="0.75" bottom="0.75" header="0.3" footer="0.3"/>
  <pageSetup paperSize="9" scale="67"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6"/>
  <sheetViews>
    <sheetView view="pageBreakPreview" zoomScale="60" zoomScaleNormal="100" workbookViewId="0">
      <selection activeCell="E5" sqref="E5:F34"/>
    </sheetView>
  </sheetViews>
  <sheetFormatPr defaultRowHeight="15.75"/>
  <cols>
    <col min="1" max="1" width="4.42578125" style="103" customWidth="1"/>
    <col min="2" max="2" width="26.28515625" style="103" bestFit="1" customWidth="1"/>
    <col min="3" max="3" width="9.28515625" style="103" bestFit="1" customWidth="1"/>
    <col min="4" max="4" width="7.42578125" style="103" bestFit="1" customWidth="1"/>
    <col min="5" max="6" width="15.7109375" style="103" customWidth="1"/>
    <col min="7" max="8" width="20.7109375" style="103" customWidth="1"/>
    <col min="9" max="256" width="9.140625" style="103"/>
    <col min="257" max="257" width="4.42578125" style="103" customWidth="1"/>
    <col min="258" max="258" width="26.28515625" style="103" bestFit="1" customWidth="1"/>
    <col min="259" max="259" width="9.140625" style="103"/>
    <col min="260" max="260" width="7.42578125" style="103" bestFit="1" customWidth="1"/>
    <col min="261" max="262" width="9.140625" style="103"/>
    <col min="263" max="264" width="11.42578125" style="103" bestFit="1" customWidth="1"/>
    <col min="265" max="512" width="9.140625" style="103"/>
    <col min="513" max="513" width="4.42578125" style="103" customWidth="1"/>
    <col min="514" max="514" width="26.28515625" style="103" bestFit="1" customWidth="1"/>
    <col min="515" max="515" width="9.140625" style="103"/>
    <col min="516" max="516" width="7.42578125" style="103" bestFit="1" customWidth="1"/>
    <col min="517" max="518" width="9.140625" style="103"/>
    <col min="519" max="520" width="11.42578125" style="103" bestFit="1" customWidth="1"/>
    <col min="521" max="768" width="9.140625" style="103"/>
    <col min="769" max="769" width="4.42578125" style="103" customWidth="1"/>
    <col min="770" max="770" width="26.28515625" style="103" bestFit="1" customWidth="1"/>
    <col min="771" max="771" width="9.140625" style="103"/>
    <col min="772" max="772" width="7.42578125" style="103" bestFit="1" customWidth="1"/>
    <col min="773" max="774" width="9.140625" style="103"/>
    <col min="775" max="776" width="11.42578125" style="103" bestFit="1" customWidth="1"/>
    <col min="777" max="1024" width="9.140625" style="103"/>
    <col min="1025" max="1025" width="4.42578125" style="103" customWidth="1"/>
    <col min="1026" max="1026" width="26.28515625" style="103" bestFit="1" customWidth="1"/>
    <col min="1027" max="1027" width="9.140625" style="103"/>
    <col min="1028" max="1028" width="7.42578125" style="103" bestFit="1" customWidth="1"/>
    <col min="1029" max="1030" width="9.140625" style="103"/>
    <col min="1031" max="1032" width="11.42578125" style="103" bestFit="1" customWidth="1"/>
    <col min="1033" max="1280" width="9.140625" style="103"/>
    <col min="1281" max="1281" width="4.42578125" style="103" customWidth="1"/>
    <col min="1282" max="1282" width="26.28515625" style="103" bestFit="1" customWidth="1"/>
    <col min="1283" max="1283" width="9.140625" style="103"/>
    <col min="1284" max="1284" width="7.42578125" style="103" bestFit="1" customWidth="1"/>
    <col min="1285" max="1286" width="9.140625" style="103"/>
    <col min="1287" max="1288" width="11.42578125" style="103" bestFit="1" customWidth="1"/>
    <col min="1289" max="1536" width="9.140625" style="103"/>
    <col min="1537" max="1537" width="4.42578125" style="103" customWidth="1"/>
    <col min="1538" max="1538" width="26.28515625" style="103" bestFit="1" customWidth="1"/>
    <col min="1539" max="1539" width="9.140625" style="103"/>
    <col min="1540" max="1540" width="7.42578125" style="103" bestFit="1" customWidth="1"/>
    <col min="1541" max="1542" width="9.140625" style="103"/>
    <col min="1543" max="1544" width="11.42578125" style="103" bestFit="1" customWidth="1"/>
    <col min="1545" max="1792" width="9.140625" style="103"/>
    <col min="1793" max="1793" width="4.42578125" style="103" customWidth="1"/>
    <col min="1794" max="1794" width="26.28515625" style="103" bestFit="1" customWidth="1"/>
    <col min="1795" max="1795" width="9.140625" style="103"/>
    <col min="1796" max="1796" width="7.42578125" style="103" bestFit="1" customWidth="1"/>
    <col min="1797" max="1798" width="9.140625" style="103"/>
    <col min="1799" max="1800" width="11.42578125" style="103" bestFit="1" customWidth="1"/>
    <col min="1801" max="2048" width="9.140625" style="103"/>
    <col min="2049" max="2049" width="4.42578125" style="103" customWidth="1"/>
    <col min="2050" max="2050" width="26.28515625" style="103" bestFit="1" customWidth="1"/>
    <col min="2051" max="2051" width="9.140625" style="103"/>
    <col min="2052" max="2052" width="7.42578125" style="103" bestFit="1" customWidth="1"/>
    <col min="2053" max="2054" width="9.140625" style="103"/>
    <col min="2055" max="2056" width="11.42578125" style="103" bestFit="1" customWidth="1"/>
    <col min="2057" max="2304" width="9.140625" style="103"/>
    <col min="2305" max="2305" width="4.42578125" style="103" customWidth="1"/>
    <col min="2306" max="2306" width="26.28515625" style="103" bestFit="1" customWidth="1"/>
    <col min="2307" max="2307" width="9.140625" style="103"/>
    <col min="2308" max="2308" width="7.42578125" style="103" bestFit="1" customWidth="1"/>
    <col min="2309" max="2310" width="9.140625" style="103"/>
    <col min="2311" max="2312" width="11.42578125" style="103" bestFit="1" customWidth="1"/>
    <col min="2313" max="2560" width="9.140625" style="103"/>
    <col min="2561" max="2561" width="4.42578125" style="103" customWidth="1"/>
    <col min="2562" max="2562" width="26.28515625" style="103" bestFit="1" customWidth="1"/>
    <col min="2563" max="2563" width="9.140625" style="103"/>
    <col min="2564" max="2564" width="7.42578125" style="103" bestFit="1" customWidth="1"/>
    <col min="2565" max="2566" width="9.140625" style="103"/>
    <col min="2567" max="2568" width="11.42578125" style="103" bestFit="1" customWidth="1"/>
    <col min="2569" max="2816" width="9.140625" style="103"/>
    <col min="2817" max="2817" width="4.42578125" style="103" customWidth="1"/>
    <col min="2818" max="2818" width="26.28515625" style="103" bestFit="1" customWidth="1"/>
    <col min="2819" max="2819" width="9.140625" style="103"/>
    <col min="2820" max="2820" width="7.42578125" style="103" bestFit="1" customWidth="1"/>
    <col min="2821" max="2822" width="9.140625" style="103"/>
    <col min="2823" max="2824" width="11.42578125" style="103" bestFit="1" customWidth="1"/>
    <col min="2825" max="3072" width="9.140625" style="103"/>
    <col min="3073" max="3073" width="4.42578125" style="103" customWidth="1"/>
    <col min="3074" max="3074" width="26.28515625" style="103" bestFit="1" customWidth="1"/>
    <col min="3075" max="3075" width="9.140625" style="103"/>
    <col min="3076" max="3076" width="7.42578125" style="103" bestFit="1" customWidth="1"/>
    <col min="3077" max="3078" width="9.140625" style="103"/>
    <col min="3079" max="3080" width="11.42578125" style="103" bestFit="1" customWidth="1"/>
    <col min="3081" max="3328" width="9.140625" style="103"/>
    <col min="3329" max="3329" width="4.42578125" style="103" customWidth="1"/>
    <col min="3330" max="3330" width="26.28515625" style="103" bestFit="1" customWidth="1"/>
    <col min="3331" max="3331" width="9.140625" style="103"/>
    <col min="3332" max="3332" width="7.42578125" style="103" bestFit="1" customWidth="1"/>
    <col min="3333" max="3334" width="9.140625" style="103"/>
    <col min="3335" max="3336" width="11.42578125" style="103" bestFit="1" customWidth="1"/>
    <col min="3337" max="3584" width="9.140625" style="103"/>
    <col min="3585" max="3585" width="4.42578125" style="103" customWidth="1"/>
    <col min="3586" max="3586" width="26.28515625" style="103" bestFit="1" customWidth="1"/>
    <col min="3587" max="3587" width="9.140625" style="103"/>
    <col min="3588" max="3588" width="7.42578125" style="103" bestFit="1" customWidth="1"/>
    <col min="3589" max="3590" width="9.140625" style="103"/>
    <col min="3591" max="3592" width="11.42578125" style="103" bestFit="1" customWidth="1"/>
    <col min="3593" max="3840" width="9.140625" style="103"/>
    <col min="3841" max="3841" width="4.42578125" style="103" customWidth="1"/>
    <col min="3842" max="3842" width="26.28515625" style="103" bestFit="1" customWidth="1"/>
    <col min="3843" max="3843" width="9.140625" style="103"/>
    <col min="3844" max="3844" width="7.42578125" style="103" bestFit="1" customWidth="1"/>
    <col min="3845" max="3846" width="9.140625" style="103"/>
    <col min="3847" max="3848" width="11.42578125" style="103" bestFit="1" customWidth="1"/>
    <col min="3849" max="4096" width="9.140625" style="103"/>
    <col min="4097" max="4097" width="4.42578125" style="103" customWidth="1"/>
    <col min="4098" max="4098" width="26.28515625" style="103" bestFit="1" customWidth="1"/>
    <col min="4099" max="4099" width="9.140625" style="103"/>
    <col min="4100" max="4100" width="7.42578125" style="103" bestFit="1" customWidth="1"/>
    <col min="4101" max="4102" width="9.140625" style="103"/>
    <col min="4103" max="4104" width="11.42578125" style="103" bestFit="1" customWidth="1"/>
    <col min="4105" max="4352" width="9.140625" style="103"/>
    <col min="4353" max="4353" width="4.42578125" style="103" customWidth="1"/>
    <col min="4354" max="4354" width="26.28515625" style="103" bestFit="1" customWidth="1"/>
    <col min="4355" max="4355" width="9.140625" style="103"/>
    <col min="4356" max="4356" width="7.42578125" style="103" bestFit="1" customWidth="1"/>
    <col min="4357" max="4358" width="9.140625" style="103"/>
    <col min="4359" max="4360" width="11.42578125" style="103" bestFit="1" customWidth="1"/>
    <col min="4361" max="4608" width="9.140625" style="103"/>
    <col min="4609" max="4609" width="4.42578125" style="103" customWidth="1"/>
    <col min="4610" max="4610" width="26.28515625" style="103" bestFit="1" customWidth="1"/>
    <col min="4611" max="4611" width="9.140625" style="103"/>
    <col min="4612" max="4612" width="7.42578125" style="103" bestFit="1" customWidth="1"/>
    <col min="4613" max="4614" width="9.140625" style="103"/>
    <col min="4615" max="4616" width="11.42578125" style="103" bestFit="1" customWidth="1"/>
    <col min="4617" max="4864" width="9.140625" style="103"/>
    <col min="4865" max="4865" width="4.42578125" style="103" customWidth="1"/>
    <col min="4866" max="4866" width="26.28515625" style="103" bestFit="1" customWidth="1"/>
    <col min="4867" max="4867" width="9.140625" style="103"/>
    <col min="4868" max="4868" width="7.42578125" style="103" bestFit="1" customWidth="1"/>
    <col min="4869" max="4870" width="9.140625" style="103"/>
    <col min="4871" max="4872" width="11.42578125" style="103" bestFit="1" customWidth="1"/>
    <col min="4873" max="5120" width="9.140625" style="103"/>
    <col min="5121" max="5121" width="4.42578125" style="103" customWidth="1"/>
    <col min="5122" max="5122" width="26.28515625" style="103" bestFit="1" customWidth="1"/>
    <col min="5123" max="5123" width="9.140625" style="103"/>
    <col min="5124" max="5124" width="7.42578125" style="103" bestFit="1" customWidth="1"/>
    <col min="5125" max="5126" width="9.140625" style="103"/>
    <col min="5127" max="5128" width="11.42578125" style="103" bestFit="1" customWidth="1"/>
    <col min="5129" max="5376" width="9.140625" style="103"/>
    <col min="5377" max="5377" width="4.42578125" style="103" customWidth="1"/>
    <col min="5378" max="5378" width="26.28515625" style="103" bestFit="1" customWidth="1"/>
    <col min="5379" max="5379" width="9.140625" style="103"/>
    <col min="5380" max="5380" width="7.42578125" style="103" bestFit="1" customWidth="1"/>
    <col min="5381" max="5382" width="9.140625" style="103"/>
    <col min="5383" max="5384" width="11.42578125" style="103" bestFit="1" customWidth="1"/>
    <col min="5385" max="5632" width="9.140625" style="103"/>
    <col min="5633" max="5633" width="4.42578125" style="103" customWidth="1"/>
    <col min="5634" max="5634" width="26.28515625" style="103" bestFit="1" customWidth="1"/>
    <col min="5635" max="5635" width="9.140625" style="103"/>
    <col min="5636" max="5636" width="7.42578125" style="103" bestFit="1" customWidth="1"/>
    <col min="5637" max="5638" width="9.140625" style="103"/>
    <col min="5639" max="5640" width="11.42578125" style="103" bestFit="1" customWidth="1"/>
    <col min="5641" max="5888" width="9.140625" style="103"/>
    <col min="5889" max="5889" width="4.42578125" style="103" customWidth="1"/>
    <col min="5890" max="5890" width="26.28515625" style="103" bestFit="1" customWidth="1"/>
    <col min="5891" max="5891" width="9.140625" style="103"/>
    <col min="5892" max="5892" width="7.42578125" style="103" bestFit="1" customWidth="1"/>
    <col min="5893" max="5894" width="9.140625" style="103"/>
    <col min="5895" max="5896" width="11.42578125" style="103" bestFit="1" customWidth="1"/>
    <col min="5897" max="6144" width="9.140625" style="103"/>
    <col min="6145" max="6145" width="4.42578125" style="103" customWidth="1"/>
    <col min="6146" max="6146" width="26.28515625" style="103" bestFit="1" customWidth="1"/>
    <col min="6147" max="6147" width="9.140625" style="103"/>
    <col min="6148" max="6148" width="7.42578125" style="103" bestFit="1" customWidth="1"/>
    <col min="6149" max="6150" width="9.140625" style="103"/>
    <col min="6151" max="6152" width="11.42578125" style="103" bestFit="1" customWidth="1"/>
    <col min="6153" max="6400" width="9.140625" style="103"/>
    <col min="6401" max="6401" width="4.42578125" style="103" customWidth="1"/>
    <col min="6402" max="6402" width="26.28515625" style="103" bestFit="1" customWidth="1"/>
    <col min="6403" max="6403" width="9.140625" style="103"/>
    <col min="6404" max="6404" width="7.42578125" style="103" bestFit="1" customWidth="1"/>
    <col min="6405" max="6406" width="9.140625" style="103"/>
    <col min="6407" max="6408" width="11.42578125" style="103" bestFit="1" customWidth="1"/>
    <col min="6409" max="6656" width="9.140625" style="103"/>
    <col min="6657" max="6657" width="4.42578125" style="103" customWidth="1"/>
    <col min="6658" max="6658" width="26.28515625" style="103" bestFit="1" customWidth="1"/>
    <col min="6659" max="6659" width="9.140625" style="103"/>
    <col min="6660" max="6660" width="7.42578125" style="103" bestFit="1" customWidth="1"/>
    <col min="6661" max="6662" width="9.140625" style="103"/>
    <col min="6663" max="6664" width="11.42578125" style="103" bestFit="1" customWidth="1"/>
    <col min="6665" max="6912" width="9.140625" style="103"/>
    <col min="6913" max="6913" width="4.42578125" style="103" customWidth="1"/>
    <col min="6914" max="6914" width="26.28515625" style="103" bestFit="1" customWidth="1"/>
    <col min="6915" max="6915" width="9.140625" style="103"/>
    <col min="6916" max="6916" width="7.42578125" style="103" bestFit="1" customWidth="1"/>
    <col min="6917" max="6918" width="9.140625" style="103"/>
    <col min="6919" max="6920" width="11.42578125" style="103" bestFit="1" customWidth="1"/>
    <col min="6921" max="7168" width="9.140625" style="103"/>
    <col min="7169" max="7169" width="4.42578125" style="103" customWidth="1"/>
    <col min="7170" max="7170" width="26.28515625" style="103" bestFit="1" customWidth="1"/>
    <col min="7171" max="7171" width="9.140625" style="103"/>
    <col min="7172" max="7172" width="7.42578125" style="103" bestFit="1" customWidth="1"/>
    <col min="7173" max="7174" width="9.140625" style="103"/>
    <col min="7175" max="7176" width="11.42578125" style="103" bestFit="1" customWidth="1"/>
    <col min="7177" max="7424" width="9.140625" style="103"/>
    <col min="7425" max="7425" width="4.42578125" style="103" customWidth="1"/>
    <col min="7426" max="7426" width="26.28515625" style="103" bestFit="1" customWidth="1"/>
    <col min="7427" max="7427" width="9.140625" style="103"/>
    <col min="7428" max="7428" width="7.42578125" style="103" bestFit="1" customWidth="1"/>
    <col min="7429" max="7430" width="9.140625" style="103"/>
    <col min="7431" max="7432" width="11.42578125" style="103" bestFit="1" customWidth="1"/>
    <col min="7433" max="7680" width="9.140625" style="103"/>
    <col min="7681" max="7681" width="4.42578125" style="103" customWidth="1"/>
    <col min="7682" max="7682" width="26.28515625" style="103" bestFit="1" customWidth="1"/>
    <col min="7683" max="7683" width="9.140625" style="103"/>
    <col min="7684" max="7684" width="7.42578125" style="103" bestFit="1" customWidth="1"/>
    <col min="7685" max="7686" width="9.140625" style="103"/>
    <col min="7687" max="7688" width="11.42578125" style="103" bestFit="1" customWidth="1"/>
    <col min="7689" max="7936" width="9.140625" style="103"/>
    <col min="7937" max="7937" width="4.42578125" style="103" customWidth="1"/>
    <col min="7938" max="7938" width="26.28515625" style="103" bestFit="1" customWidth="1"/>
    <col min="7939" max="7939" width="9.140625" style="103"/>
    <col min="7940" max="7940" width="7.42578125" style="103" bestFit="1" customWidth="1"/>
    <col min="7941" max="7942" width="9.140625" style="103"/>
    <col min="7943" max="7944" width="11.42578125" style="103" bestFit="1" customWidth="1"/>
    <col min="7945" max="8192" width="9.140625" style="103"/>
    <col min="8193" max="8193" width="4.42578125" style="103" customWidth="1"/>
    <col min="8194" max="8194" width="26.28515625" style="103" bestFit="1" customWidth="1"/>
    <col min="8195" max="8195" width="9.140625" style="103"/>
    <col min="8196" max="8196" width="7.42578125" style="103" bestFit="1" customWidth="1"/>
    <col min="8197" max="8198" width="9.140625" style="103"/>
    <col min="8199" max="8200" width="11.42578125" style="103" bestFit="1" customWidth="1"/>
    <col min="8201" max="8448" width="9.140625" style="103"/>
    <col min="8449" max="8449" width="4.42578125" style="103" customWidth="1"/>
    <col min="8450" max="8450" width="26.28515625" style="103" bestFit="1" customWidth="1"/>
    <col min="8451" max="8451" width="9.140625" style="103"/>
    <col min="8452" max="8452" width="7.42578125" style="103" bestFit="1" customWidth="1"/>
    <col min="8453" max="8454" width="9.140625" style="103"/>
    <col min="8455" max="8456" width="11.42578125" style="103" bestFit="1" customWidth="1"/>
    <col min="8457" max="8704" width="9.140625" style="103"/>
    <col min="8705" max="8705" width="4.42578125" style="103" customWidth="1"/>
    <col min="8706" max="8706" width="26.28515625" style="103" bestFit="1" customWidth="1"/>
    <col min="8707" max="8707" width="9.140625" style="103"/>
    <col min="8708" max="8708" width="7.42578125" style="103" bestFit="1" customWidth="1"/>
    <col min="8709" max="8710" width="9.140625" style="103"/>
    <col min="8711" max="8712" width="11.42578125" style="103" bestFit="1" customWidth="1"/>
    <col min="8713" max="8960" width="9.140625" style="103"/>
    <col min="8961" max="8961" width="4.42578125" style="103" customWidth="1"/>
    <col min="8962" max="8962" width="26.28515625" style="103" bestFit="1" customWidth="1"/>
    <col min="8963" max="8963" width="9.140625" style="103"/>
    <col min="8964" max="8964" width="7.42578125" style="103" bestFit="1" customWidth="1"/>
    <col min="8965" max="8966" width="9.140625" style="103"/>
    <col min="8967" max="8968" width="11.42578125" style="103" bestFit="1" customWidth="1"/>
    <col min="8969" max="9216" width="9.140625" style="103"/>
    <col min="9217" max="9217" width="4.42578125" style="103" customWidth="1"/>
    <col min="9218" max="9218" width="26.28515625" style="103" bestFit="1" customWidth="1"/>
    <col min="9219" max="9219" width="9.140625" style="103"/>
    <col min="9220" max="9220" width="7.42578125" style="103" bestFit="1" customWidth="1"/>
    <col min="9221" max="9222" width="9.140625" style="103"/>
    <col min="9223" max="9224" width="11.42578125" style="103" bestFit="1" customWidth="1"/>
    <col min="9225" max="9472" width="9.140625" style="103"/>
    <col min="9473" max="9473" width="4.42578125" style="103" customWidth="1"/>
    <col min="9474" max="9474" width="26.28515625" style="103" bestFit="1" customWidth="1"/>
    <col min="9475" max="9475" width="9.140625" style="103"/>
    <col min="9476" max="9476" width="7.42578125" style="103" bestFit="1" customWidth="1"/>
    <col min="9477" max="9478" width="9.140625" style="103"/>
    <col min="9479" max="9480" width="11.42578125" style="103" bestFit="1" customWidth="1"/>
    <col min="9481" max="9728" width="9.140625" style="103"/>
    <col min="9729" max="9729" width="4.42578125" style="103" customWidth="1"/>
    <col min="9730" max="9730" width="26.28515625" style="103" bestFit="1" customWidth="1"/>
    <col min="9731" max="9731" width="9.140625" style="103"/>
    <col min="9732" max="9732" width="7.42578125" style="103" bestFit="1" customWidth="1"/>
    <col min="9733" max="9734" width="9.140625" style="103"/>
    <col min="9735" max="9736" width="11.42578125" style="103" bestFit="1" customWidth="1"/>
    <col min="9737" max="9984" width="9.140625" style="103"/>
    <col min="9985" max="9985" width="4.42578125" style="103" customWidth="1"/>
    <col min="9986" max="9986" width="26.28515625" style="103" bestFit="1" customWidth="1"/>
    <col min="9987" max="9987" width="9.140625" style="103"/>
    <col min="9988" max="9988" width="7.42578125" style="103" bestFit="1" customWidth="1"/>
    <col min="9989" max="9990" width="9.140625" style="103"/>
    <col min="9991" max="9992" width="11.42578125" style="103" bestFit="1" customWidth="1"/>
    <col min="9993" max="10240" width="9.140625" style="103"/>
    <col min="10241" max="10241" width="4.42578125" style="103" customWidth="1"/>
    <col min="10242" max="10242" width="26.28515625" style="103" bestFit="1" customWidth="1"/>
    <col min="10243" max="10243" width="9.140625" style="103"/>
    <col min="10244" max="10244" width="7.42578125" style="103" bestFit="1" customWidth="1"/>
    <col min="10245" max="10246" width="9.140625" style="103"/>
    <col min="10247" max="10248" width="11.42578125" style="103" bestFit="1" customWidth="1"/>
    <col min="10249" max="10496" width="9.140625" style="103"/>
    <col min="10497" max="10497" width="4.42578125" style="103" customWidth="1"/>
    <col min="10498" max="10498" width="26.28515625" style="103" bestFit="1" customWidth="1"/>
    <col min="10499" max="10499" width="9.140625" style="103"/>
    <col min="10500" max="10500" width="7.42578125" style="103" bestFit="1" customWidth="1"/>
    <col min="10501" max="10502" width="9.140625" style="103"/>
    <col min="10503" max="10504" width="11.42578125" style="103" bestFit="1" customWidth="1"/>
    <col min="10505" max="10752" width="9.140625" style="103"/>
    <col min="10753" max="10753" width="4.42578125" style="103" customWidth="1"/>
    <col min="10754" max="10754" width="26.28515625" style="103" bestFit="1" customWidth="1"/>
    <col min="10755" max="10755" width="9.140625" style="103"/>
    <col min="10756" max="10756" width="7.42578125" style="103" bestFit="1" customWidth="1"/>
    <col min="10757" max="10758" width="9.140625" style="103"/>
    <col min="10759" max="10760" width="11.42578125" style="103" bestFit="1" customWidth="1"/>
    <col min="10761" max="11008" width="9.140625" style="103"/>
    <col min="11009" max="11009" width="4.42578125" style="103" customWidth="1"/>
    <col min="11010" max="11010" width="26.28515625" style="103" bestFit="1" customWidth="1"/>
    <col min="11011" max="11011" width="9.140625" style="103"/>
    <col min="11012" max="11012" width="7.42578125" style="103" bestFit="1" customWidth="1"/>
    <col min="11013" max="11014" width="9.140625" style="103"/>
    <col min="11015" max="11016" width="11.42578125" style="103" bestFit="1" customWidth="1"/>
    <col min="11017" max="11264" width="9.140625" style="103"/>
    <col min="11265" max="11265" width="4.42578125" style="103" customWidth="1"/>
    <col min="11266" max="11266" width="26.28515625" style="103" bestFit="1" customWidth="1"/>
    <col min="11267" max="11267" width="9.140625" style="103"/>
    <col min="11268" max="11268" width="7.42578125" style="103" bestFit="1" customWidth="1"/>
    <col min="11269" max="11270" width="9.140625" style="103"/>
    <col min="11271" max="11272" width="11.42578125" style="103" bestFit="1" customWidth="1"/>
    <col min="11273" max="11520" width="9.140625" style="103"/>
    <col min="11521" max="11521" width="4.42578125" style="103" customWidth="1"/>
    <col min="11522" max="11522" width="26.28515625" style="103" bestFit="1" customWidth="1"/>
    <col min="11523" max="11523" width="9.140625" style="103"/>
    <col min="11524" max="11524" width="7.42578125" style="103" bestFit="1" customWidth="1"/>
    <col min="11525" max="11526" width="9.140625" style="103"/>
    <col min="11527" max="11528" width="11.42578125" style="103" bestFit="1" customWidth="1"/>
    <col min="11529" max="11776" width="9.140625" style="103"/>
    <col min="11777" max="11777" width="4.42578125" style="103" customWidth="1"/>
    <col min="11778" max="11778" width="26.28515625" style="103" bestFit="1" customWidth="1"/>
    <col min="11779" max="11779" width="9.140625" style="103"/>
    <col min="11780" max="11780" width="7.42578125" style="103" bestFit="1" customWidth="1"/>
    <col min="11781" max="11782" width="9.140625" style="103"/>
    <col min="11783" max="11784" width="11.42578125" style="103" bestFit="1" customWidth="1"/>
    <col min="11785" max="12032" width="9.140625" style="103"/>
    <col min="12033" max="12033" width="4.42578125" style="103" customWidth="1"/>
    <col min="12034" max="12034" width="26.28515625" style="103" bestFit="1" customWidth="1"/>
    <col min="12035" max="12035" width="9.140625" style="103"/>
    <col min="12036" max="12036" width="7.42578125" style="103" bestFit="1" customWidth="1"/>
    <col min="12037" max="12038" width="9.140625" style="103"/>
    <col min="12039" max="12040" width="11.42578125" style="103" bestFit="1" customWidth="1"/>
    <col min="12041" max="12288" width="9.140625" style="103"/>
    <col min="12289" max="12289" width="4.42578125" style="103" customWidth="1"/>
    <col min="12290" max="12290" width="26.28515625" style="103" bestFit="1" customWidth="1"/>
    <col min="12291" max="12291" width="9.140625" style="103"/>
    <col min="12292" max="12292" width="7.42578125" style="103" bestFit="1" customWidth="1"/>
    <col min="12293" max="12294" width="9.140625" style="103"/>
    <col min="12295" max="12296" width="11.42578125" style="103" bestFit="1" customWidth="1"/>
    <col min="12297" max="12544" width="9.140625" style="103"/>
    <col min="12545" max="12545" width="4.42578125" style="103" customWidth="1"/>
    <col min="12546" max="12546" width="26.28515625" style="103" bestFit="1" customWidth="1"/>
    <col min="12547" max="12547" width="9.140625" style="103"/>
    <col min="12548" max="12548" width="7.42578125" style="103" bestFit="1" customWidth="1"/>
    <col min="12549" max="12550" width="9.140625" style="103"/>
    <col min="12551" max="12552" width="11.42578125" style="103" bestFit="1" customWidth="1"/>
    <col min="12553" max="12800" width="9.140625" style="103"/>
    <col min="12801" max="12801" width="4.42578125" style="103" customWidth="1"/>
    <col min="12802" max="12802" width="26.28515625" style="103" bestFit="1" customWidth="1"/>
    <col min="12803" max="12803" width="9.140625" style="103"/>
    <col min="12804" max="12804" width="7.42578125" style="103" bestFit="1" customWidth="1"/>
    <col min="12805" max="12806" width="9.140625" style="103"/>
    <col min="12807" max="12808" width="11.42578125" style="103" bestFit="1" customWidth="1"/>
    <col min="12809" max="13056" width="9.140625" style="103"/>
    <col min="13057" max="13057" width="4.42578125" style="103" customWidth="1"/>
    <col min="13058" max="13058" width="26.28515625" style="103" bestFit="1" customWidth="1"/>
    <col min="13059" max="13059" width="9.140625" style="103"/>
    <col min="13060" max="13060" width="7.42578125" style="103" bestFit="1" customWidth="1"/>
    <col min="13061" max="13062" width="9.140625" style="103"/>
    <col min="13063" max="13064" width="11.42578125" style="103" bestFit="1" customWidth="1"/>
    <col min="13065" max="13312" width="9.140625" style="103"/>
    <col min="13313" max="13313" width="4.42578125" style="103" customWidth="1"/>
    <col min="13314" max="13314" width="26.28515625" style="103" bestFit="1" customWidth="1"/>
    <col min="13315" max="13315" width="9.140625" style="103"/>
    <col min="13316" max="13316" width="7.42578125" style="103" bestFit="1" customWidth="1"/>
    <col min="13317" max="13318" width="9.140625" style="103"/>
    <col min="13319" max="13320" width="11.42578125" style="103" bestFit="1" customWidth="1"/>
    <col min="13321" max="13568" width="9.140625" style="103"/>
    <col min="13569" max="13569" width="4.42578125" style="103" customWidth="1"/>
    <col min="13570" max="13570" width="26.28515625" style="103" bestFit="1" customWidth="1"/>
    <col min="13571" max="13571" width="9.140625" style="103"/>
    <col min="13572" max="13572" width="7.42578125" style="103" bestFit="1" customWidth="1"/>
    <col min="13573" max="13574" width="9.140625" style="103"/>
    <col min="13575" max="13576" width="11.42578125" style="103" bestFit="1" customWidth="1"/>
    <col min="13577" max="13824" width="9.140625" style="103"/>
    <col min="13825" max="13825" width="4.42578125" style="103" customWidth="1"/>
    <col min="13826" max="13826" width="26.28515625" style="103" bestFit="1" customWidth="1"/>
    <col min="13827" max="13827" width="9.140625" style="103"/>
    <col min="13828" max="13828" width="7.42578125" style="103" bestFit="1" customWidth="1"/>
    <col min="13829" max="13830" width="9.140625" style="103"/>
    <col min="13831" max="13832" width="11.42578125" style="103" bestFit="1" customWidth="1"/>
    <col min="13833" max="14080" width="9.140625" style="103"/>
    <col min="14081" max="14081" width="4.42578125" style="103" customWidth="1"/>
    <col min="14082" max="14082" width="26.28515625" style="103" bestFit="1" customWidth="1"/>
    <col min="14083" max="14083" width="9.140625" style="103"/>
    <col min="14084" max="14084" width="7.42578125" style="103" bestFit="1" customWidth="1"/>
    <col min="14085" max="14086" width="9.140625" style="103"/>
    <col min="14087" max="14088" width="11.42578125" style="103" bestFit="1" customWidth="1"/>
    <col min="14089" max="14336" width="9.140625" style="103"/>
    <col min="14337" max="14337" width="4.42578125" style="103" customWidth="1"/>
    <col min="14338" max="14338" width="26.28515625" style="103" bestFit="1" customWidth="1"/>
    <col min="14339" max="14339" width="9.140625" style="103"/>
    <col min="14340" max="14340" width="7.42578125" style="103" bestFit="1" customWidth="1"/>
    <col min="14341" max="14342" width="9.140625" style="103"/>
    <col min="14343" max="14344" width="11.42578125" style="103" bestFit="1" customWidth="1"/>
    <col min="14345" max="14592" width="9.140625" style="103"/>
    <col min="14593" max="14593" width="4.42578125" style="103" customWidth="1"/>
    <col min="14594" max="14594" width="26.28515625" style="103" bestFit="1" customWidth="1"/>
    <col min="14595" max="14595" width="9.140625" style="103"/>
    <col min="14596" max="14596" width="7.42578125" style="103" bestFit="1" customWidth="1"/>
    <col min="14597" max="14598" width="9.140625" style="103"/>
    <col min="14599" max="14600" width="11.42578125" style="103" bestFit="1" customWidth="1"/>
    <col min="14601" max="14848" width="9.140625" style="103"/>
    <col min="14849" max="14849" width="4.42578125" style="103" customWidth="1"/>
    <col min="14850" max="14850" width="26.28515625" style="103" bestFit="1" customWidth="1"/>
    <col min="14851" max="14851" width="9.140625" style="103"/>
    <col min="14852" max="14852" width="7.42578125" style="103" bestFit="1" customWidth="1"/>
    <col min="14853" max="14854" width="9.140625" style="103"/>
    <col min="14855" max="14856" width="11.42578125" style="103" bestFit="1" customWidth="1"/>
    <col min="14857" max="15104" width="9.140625" style="103"/>
    <col min="15105" max="15105" width="4.42578125" style="103" customWidth="1"/>
    <col min="15106" max="15106" width="26.28515625" style="103" bestFit="1" customWidth="1"/>
    <col min="15107" max="15107" width="9.140625" style="103"/>
    <col min="15108" max="15108" width="7.42578125" style="103" bestFit="1" customWidth="1"/>
    <col min="15109" max="15110" width="9.140625" style="103"/>
    <col min="15111" max="15112" width="11.42578125" style="103" bestFit="1" customWidth="1"/>
    <col min="15113" max="15360" width="9.140625" style="103"/>
    <col min="15361" max="15361" width="4.42578125" style="103" customWidth="1"/>
    <col min="15362" max="15362" width="26.28515625" style="103" bestFit="1" customWidth="1"/>
    <col min="15363" max="15363" width="9.140625" style="103"/>
    <col min="15364" max="15364" width="7.42578125" style="103" bestFit="1" customWidth="1"/>
    <col min="15365" max="15366" width="9.140625" style="103"/>
    <col min="15367" max="15368" width="11.42578125" style="103" bestFit="1" customWidth="1"/>
    <col min="15369" max="15616" width="9.140625" style="103"/>
    <col min="15617" max="15617" width="4.42578125" style="103" customWidth="1"/>
    <col min="15618" max="15618" width="26.28515625" style="103" bestFit="1" customWidth="1"/>
    <col min="15619" max="15619" width="9.140625" style="103"/>
    <col min="15620" max="15620" width="7.42578125" style="103" bestFit="1" customWidth="1"/>
    <col min="15621" max="15622" width="9.140625" style="103"/>
    <col min="15623" max="15624" width="11.42578125" style="103" bestFit="1" customWidth="1"/>
    <col min="15625" max="15872" width="9.140625" style="103"/>
    <col min="15873" max="15873" width="4.42578125" style="103" customWidth="1"/>
    <col min="15874" max="15874" width="26.28515625" style="103" bestFit="1" customWidth="1"/>
    <col min="15875" max="15875" width="9.140625" style="103"/>
    <col min="15876" max="15876" width="7.42578125" style="103" bestFit="1" customWidth="1"/>
    <col min="15877" max="15878" width="9.140625" style="103"/>
    <col min="15879" max="15880" width="11.42578125" style="103" bestFit="1" customWidth="1"/>
    <col min="15881" max="16128" width="9.140625" style="103"/>
    <col min="16129" max="16129" width="4.42578125" style="103" customWidth="1"/>
    <col min="16130" max="16130" width="26.28515625" style="103" bestFit="1" customWidth="1"/>
    <col min="16131" max="16131" width="9.140625" style="103"/>
    <col min="16132" max="16132" width="7.42578125" style="103" bestFit="1" customWidth="1"/>
    <col min="16133" max="16134" width="9.140625" style="103"/>
    <col min="16135" max="16136" width="11.42578125" style="103" bestFit="1" customWidth="1"/>
    <col min="16137" max="16384" width="9.140625" style="103"/>
  </cols>
  <sheetData>
    <row r="2" spans="1:9" ht="24">
      <c r="A2" s="340" t="s">
        <v>496</v>
      </c>
      <c r="B2" s="340"/>
      <c r="C2" s="340"/>
      <c r="D2" s="340"/>
      <c r="E2" s="340"/>
      <c r="F2" s="340"/>
      <c r="G2" s="340"/>
      <c r="H2" s="340"/>
    </row>
    <row r="3" spans="1:9">
      <c r="A3" s="104"/>
    </row>
    <row r="4" spans="1:9" ht="31.5">
      <c r="A4" s="105" t="s">
        <v>265</v>
      </c>
      <c r="B4" s="106" t="s">
        <v>266</v>
      </c>
      <c r="C4" s="107" t="s">
        <v>267</v>
      </c>
      <c r="D4" s="106" t="s">
        <v>268</v>
      </c>
      <c r="E4" s="107" t="s">
        <v>269</v>
      </c>
      <c r="F4" s="107" t="s">
        <v>270</v>
      </c>
      <c r="G4" s="107" t="s">
        <v>271</v>
      </c>
      <c r="H4" s="107" t="s">
        <v>272</v>
      </c>
      <c r="I4" s="108"/>
    </row>
    <row r="5" spans="1:9" s="115" customFormat="1" ht="94.5">
      <c r="A5" s="109">
        <v>1</v>
      </c>
      <c r="B5" s="130" t="s">
        <v>497</v>
      </c>
      <c r="C5" s="131">
        <v>1</v>
      </c>
      <c r="D5" s="131" t="s">
        <v>32</v>
      </c>
      <c r="E5" s="113"/>
      <c r="F5" s="113"/>
      <c r="G5" s="113">
        <f>C5*E5</f>
        <v>0</v>
      </c>
      <c r="H5" s="113">
        <f>C5*F5</f>
        <v>0</v>
      </c>
      <c r="I5" s="114"/>
    </row>
    <row r="6" spans="1:9" s="115" customFormat="1" ht="18">
      <c r="A6" s="109"/>
      <c r="B6" s="114"/>
      <c r="C6" s="134"/>
      <c r="D6" s="134"/>
      <c r="E6" s="132"/>
      <c r="F6" s="132"/>
      <c r="G6" s="113"/>
      <c r="H6" s="113"/>
      <c r="I6" s="114"/>
    </row>
    <row r="7" spans="1:9" s="115" customFormat="1" ht="63">
      <c r="A7" s="109">
        <v>2</v>
      </c>
      <c r="B7" s="130" t="s">
        <v>498</v>
      </c>
      <c r="C7" s="131">
        <v>1</v>
      </c>
      <c r="D7" s="131" t="s">
        <v>32</v>
      </c>
      <c r="E7" s="113"/>
      <c r="F7" s="113"/>
      <c r="G7" s="113">
        <f>C7*E7</f>
        <v>0</v>
      </c>
      <c r="H7" s="113">
        <f>C7*F7</f>
        <v>0</v>
      </c>
      <c r="I7" s="114"/>
    </row>
    <row r="8" spans="1:9" s="115" customFormat="1" ht="18">
      <c r="A8" s="126"/>
      <c r="B8" s="114"/>
      <c r="C8" s="134"/>
      <c r="D8" s="134"/>
      <c r="E8" s="132"/>
      <c r="F8" s="132"/>
      <c r="G8" s="113"/>
      <c r="H8" s="113"/>
      <c r="I8" s="114"/>
    </row>
    <row r="9" spans="1:9" s="115" customFormat="1" ht="63">
      <c r="A9" s="109">
        <v>3</v>
      </c>
      <c r="B9" s="130" t="s">
        <v>499</v>
      </c>
      <c r="C9" s="131">
        <v>25</v>
      </c>
      <c r="D9" s="131" t="s">
        <v>32</v>
      </c>
      <c r="E9" s="113"/>
      <c r="F9" s="113"/>
      <c r="G9" s="113">
        <f>C9*E9</f>
        <v>0</v>
      </c>
      <c r="H9" s="113">
        <f>C9*F9</f>
        <v>0</v>
      </c>
      <c r="I9" s="114"/>
    </row>
    <row r="10" spans="1:9" s="115" customFormat="1" ht="18">
      <c r="A10" s="126"/>
      <c r="B10" s="130"/>
      <c r="C10" s="131"/>
      <c r="D10" s="131"/>
      <c r="E10" s="113"/>
      <c r="F10" s="113"/>
      <c r="G10" s="113"/>
      <c r="H10" s="113"/>
      <c r="I10" s="114"/>
    </row>
    <row r="11" spans="1:9" s="115" customFormat="1" ht="31.5">
      <c r="A11" s="109">
        <v>4</v>
      </c>
      <c r="B11" s="130" t="s">
        <v>500</v>
      </c>
      <c r="C11" s="131">
        <v>22</v>
      </c>
      <c r="D11" s="131" t="s">
        <v>32</v>
      </c>
      <c r="E11" s="113"/>
      <c r="F11" s="113"/>
      <c r="G11" s="113">
        <f>C11*E11</f>
        <v>0</v>
      </c>
      <c r="H11" s="113">
        <f>C11*F11</f>
        <v>0</v>
      </c>
      <c r="I11" s="114"/>
    </row>
    <row r="12" spans="1:9" s="115" customFormat="1" ht="18">
      <c r="A12" s="126"/>
      <c r="B12" s="130"/>
      <c r="C12" s="131"/>
      <c r="D12" s="131"/>
      <c r="E12" s="113"/>
      <c r="F12" s="113"/>
      <c r="G12" s="113"/>
      <c r="H12" s="113"/>
      <c r="I12" s="114"/>
    </row>
    <row r="13" spans="1:9" s="115" customFormat="1" ht="31.5">
      <c r="A13" s="109">
        <v>5</v>
      </c>
      <c r="B13" s="130" t="s">
        <v>501</v>
      </c>
      <c r="C13" s="131">
        <v>2</v>
      </c>
      <c r="D13" s="131" t="s">
        <v>32</v>
      </c>
      <c r="E13" s="113"/>
      <c r="F13" s="113"/>
      <c r="G13" s="113">
        <f>C13*E13</f>
        <v>0</v>
      </c>
      <c r="H13" s="113">
        <f>C13*F13</f>
        <v>0</v>
      </c>
      <c r="I13" s="114"/>
    </row>
    <row r="14" spans="1:9" s="115" customFormat="1" ht="18">
      <c r="A14" s="114"/>
      <c r="B14" s="114"/>
      <c r="C14" s="134"/>
      <c r="D14" s="131"/>
      <c r="E14" s="132"/>
      <c r="F14" s="132"/>
      <c r="G14" s="113"/>
      <c r="H14" s="113"/>
      <c r="I14" s="114"/>
    </row>
    <row r="15" spans="1:9" s="115" customFormat="1" ht="18">
      <c r="A15" s="109">
        <v>6</v>
      </c>
      <c r="B15" s="130" t="s">
        <v>502</v>
      </c>
      <c r="C15" s="131">
        <v>1</v>
      </c>
      <c r="D15" s="131" t="s">
        <v>32</v>
      </c>
      <c r="E15" s="113"/>
      <c r="F15" s="113"/>
      <c r="G15" s="113">
        <f>C15*E15</f>
        <v>0</v>
      </c>
      <c r="H15" s="113">
        <f>C15*F15</f>
        <v>0</v>
      </c>
      <c r="I15" s="114"/>
    </row>
    <row r="16" spans="1:9" s="115" customFormat="1" ht="18">
      <c r="A16" s="114"/>
      <c r="B16" s="130"/>
      <c r="C16" s="131"/>
      <c r="D16" s="131"/>
      <c r="E16" s="132"/>
      <c r="F16" s="132"/>
      <c r="G16" s="113"/>
      <c r="H16" s="113"/>
      <c r="I16" s="114"/>
    </row>
    <row r="17" spans="1:9" s="115" customFormat="1" ht="47.25">
      <c r="A17" s="109">
        <v>7</v>
      </c>
      <c r="B17" s="130" t="s">
        <v>503</v>
      </c>
      <c r="C17" s="131">
        <v>1</v>
      </c>
      <c r="D17" s="131" t="s">
        <v>32</v>
      </c>
      <c r="E17" s="113"/>
      <c r="F17" s="113"/>
      <c r="G17" s="113">
        <f>C17*E17</f>
        <v>0</v>
      </c>
      <c r="H17" s="113">
        <f>C17*F17</f>
        <v>0</v>
      </c>
      <c r="I17" s="114"/>
    </row>
    <row r="18" spans="1:9" s="115" customFormat="1" ht="18">
      <c r="A18" s="114"/>
      <c r="B18" s="130"/>
      <c r="C18" s="131"/>
      <c r="D18" s="131"/>
      <c r="E18" s="132"/>
      <c r="F18" s="132"/>
      <c r="G18" s="113"/>
      <c r="H18" s="113"/>
      <c r="I18" s="114"/>
    </row>
    <row r="19" spans="1:9" s="115" customFormat="1" ht="47.25">
      <c r="A19" s="109">
        <v>8</v>
      </c>
      <c r="B19" s="130" t="s">
        <v>504</v>
      </c>
      <c r="C19" s="131">
        <v>1410</v>
      </c>
      <c r="D19" s="131" t="s">
        <v>155</v>
      </c>
      <c r="E19" s="113"/>
      <c r="F19" s="113"/>
      <c r="G19" s="113">
        <f>C19*E19</f>
        <v>0</v>
      </c>
      <c r="H19" s="113">
        <f>C19*F19</f>
        <v>0</v>
      </c>
      <c r="I19" s="114"/>
    </row>
    <row r="20" spans="1:9" s="115" customFormat="1" ht="18">
      <c r="A20" s="114"/>
      <c r="B20" s="130"/>
      <c r="C20" s="131"/>
      <c r="D20" s="131"/>
      <c r="E20" s="132"/>
      <c r="F20" s="132"/>
      <c r="G20" s="113"/>
      <c r="H20" s="113"/>
      <c r="I20" s="114"/>
    </row>
    <row r="21" spans="1:9" s="115" customFormat="1" ht="18">
      <c r="A21" s="129">
        <v>9</v>
      </c>
      <c r="B21" s="130" t="s">
        <v>485</v>
      </c>
      <c r="C21" s="131">
        <v>110</v>
      </c>
      <c r="D21" s="131" t="s">
        <v>155</v>
      </c>
      <c r="E21" s="132"/>
      <c r="F21" s="132"/>
      <c r="G21" s="113">
        <f>C21*E21</f>
        <v>0</v>
      </c>
      <c r="H21" s="113">
        <f>C21*F21</f>
        <v>0</v>
      </c>
      <c r="I21" s="114"/>
    </row>
    <row r="22" spans="1:9" s="115" customFormat="1" ht="18">
      <c r="A22" s="114"/>
      <c r="B22" s="130"/>
      <c r="C22" s="131"/>
      <c r="D22" s="131"/>
      <c r="E22" s="132"/>
      <c r="F22" s="132"/>
      <c r="G22" s="113"/>
      <c r="H22" s="113"/>
      <c r="I22" s="114"/>
    </row>
    <row r="23" spans="1:9" s="115" customFormat="1" ht="63">
      <c r="A23" s="120">
        <v>10</v>
      </c>
      <c r="B23" s="121" t="s">
        <v>486</v>
      </c>
      <c r="C23" s="123">
        <v>760</v>
      </c>
      <c r="D23" s="123" t="s">
        <v>15</v>
      </c>
      <c r="E23" s="124"/>
      <c r="F23" s="124"/>
      <c r="G23" s="124">
        <f>C23*E23</f>
        <v>0</v>
      </c>
      <c r="H23" s="124">
        <f>C23*F23</f>
        <v>0</v>
      </c>
      <c r="I23" s="114"/>
    </row>
    <row r="24" spans="1:9" s="115" customFormat="1" ht="18">
      <c r="A24" s="109"/>
      <c r="B24" s="130"/>
      <c r="C24" s="131"/>
      <c r="D24" s="131"/>
      <c r="E24" s="113"/>
      <c r="F24" s="113"/>
      <c r="G24" s="113"/>
      <c r="H24" s="113"/>
      <c r="I24" s="114"/>
    </row>
    <row r="25" spans="1:9" s="115" customFormat="1" ht="78.75">
      <c r="A25" s="120">
        <v>11</v>
      </c>
      <c r="B25" s="121" t="s">
        <v>505</v>
      </c>
      <c r="C25" s="123">
        <v>120</v>
      </c>
      <c r="D25" s="123" t="s">
        <v>15</v>
      </c>
      <c r="E25" s="124"/>
      <c r="F25" s="124"/>
      <c r="G25" s="124">
        <f>C25*E25</f>
        <v>0</v>
      </c>
      <c r="H25" s="124">
        <f>C25*F25</f>
        <v>0</v>
      </c>
      <c r="I25" s="114"/>
    </row>
    <row r="26" spans="1:9" s="115" customFormat="1" ht="18">
      <c r="A26" s="109"/>
      <c r="B26" s="130"/>
      <c r="C26" s="131"/>
      <c r="D26" s="131"/>
      <c r="E26" s="113"/>
      <c r="F26" s="113"/>
      <c r="G26" s="113"/>
      <c r="H26" s="113"/>
      <c r="I26" s="114"/>
    </row>
    <row r="27" spans="1:9" s="115" customFormat="1" ht="31.5">
      <c r="A27" s="109">
        <v>12</v>
      </c>
      <c r="B27" s="130" t="s">
        <v>489</v>
      </c>
      <c r="C27" s="131">
        <v>1</v>
      </c>
      <c r="D27" s="131" t="s">
        <v>30</v>
      </c>
      <c r="E27" s="113"/>
      <c r="F27" s="113"/>
      <c r="G27" s="113">
        <f>C27*E27</f>
        <v>0</v>
      </c>
      <c r="H27" s="113">
        <f>C27*F27</f>
        <v>0</v>
      </c>
      <c r="I27" s="114"/>
    </row>
    <row r="28" spans="1:9" s="115" customFormat="1" ht="18">
      <c r="A28" s="114"/>
      <c r="B28" s="114"/>
      <c r="C28" s="134"/>
      <c r="D28" s="134"/>
      <c r="E28" s="132"/>
      <c r="F28" s="132"/>
      <c r="G28" s="113"/>
      <c r="H28" s="113"/>
      <c r="I28" s="114"/>
    </row>
    <row r="29" spans="1:9" s="115" customFormat="1" ht="47.25">
      <c r="A29" s="109">
        <v>13</v>
      </c>
      <c r="B29" s="130" t="s">
        <v>490</v>
      </c>
      <c r="C29" s="131">
        <v>1</v>
      </c>
      <c r="D29" s="131" t="s">
        <v>30</v>
      </c>
      <c r="E29" s="113"/>
      <c r="F29" s="113"/>
      <c r="G29" s="113">
        <f>C29*E29</f>
        <v>0</v>
      </c>
      <c r="H29" s="113">
        <f>C29*F29</f>
        <v>0</v>
      </c>
      <c r="I29" s="114"/>
    </row>
    <row r="30" spans="1:9" s="115" customFormat="1" ht="18">
      <c r="A30" s="114"/>
      <c r="B30" s="114"/>
      <c r="C30" s="134"/>
      <c r="D30" s="134"/>
      <c r="E30" s="132"/>
      <c r="F30" s="132"/>
      <c r="G30" s="113"/>
      <c r="H30" s="113"/>
      <c r="I30" s="114"/>
    </row>
    <row r="31" spans="1:9" s="115" customFormat="1" ht="31.5">
      <c r="A31" s="109">
        <v>14</v>
      </c>
      <c r="B31" s="130" t="s">
        <v>491</v>
      </c>
      <c r="C31" s="131">
        <v>1</v>
      </c>
      <c r="D31" s="131" t="s">
        <v>30</v>
      </c>
      <c r="E31" s="113"/>
      <c r="F31" s="113"/>
      <c r="G31" s="113">
        <f>C31*E31</f>
        <v>0</v>
      </c>
      <c r="H31" s="113">
        <f>C31*F31</f>
        <v>0</v>
      </c>
      <c r="I31" s="114"/>
    </row>
    <row r="32" spans="1:9" s="115" customFormat="1" ht="18">
      <c r="A32" s="135"/>
      <c r="B32" s="110"/>
      <c r="C32" s="112"/>
      <c r="D32" s="112"/>
      <c r="E32" s="113"/>
      <c r="F32" s="113"/>
      <c r="G32" s="113"/>
      <c r="H32" s="113"/>
      <c r="I32" s="114"/>
    </row>
    <row r="33" spans="1:9" s="115" customFormat="1" ht="47.25">
      <c r="A33" s="109">
        <v>15</v>
      </c>
      <c r="B33" s="130" t="s">
        <v>492</v>
      </c>
      <c r="C33" s="131">
        <v>1</v>
      </c>
      <c r="D33" s="131" t="s">
        <v>30</v>
      </c>
      <c r="E33" s="113"/>
      <c r="F33" s="113"/>
      <c r="G33" s="113">
        <f>C33*E33</f>
        <v>0</v>
      </c>
      <c r="H33" s="113">
        <f>C33*F33</f>
        <v>0</v>
      </c>
      <c r="I33" s="114"/>
    </row>
    <row r="34" spans="1:9" ht="18">
      <c r="A34" s="137"/>
      <c r="B34" s="138" t="s">
        <v>493</v>
      </c>
      <c r="C34" s="138"/>
      <c r="D34" s="138"/>
      <c r="E34" s="138"/>
      <c r="F34" s="138"/>
      <c r="G34" s="139">
        <f>SUM(G5:G33)</f>
        <v>0</v>
      </c>
      <c r="H34" s="140"/>
      <c r="I34" s="108"/>
    </row>
    <row r="35" spans="1:9" ht="18">
      <c r="A35" s="137"/>
      <c r="B35" s="138" t="s">
        <v>494</v>
      </c>
      <c r="C35" s="138"/>
      <c r="D35" s="138"/>
      <c r="E35" s="138"/>
      <c r="F35" s="138"/>
      <c r="G35" s="151"/>
      <c r="H35" s="152">
        <f>SUM(H5:H34)</f>
        <v>0</v>
      </c>
      <c r="I35" s="108"/>
    </row>
    <row r="36" spans="1:9" ht="31.5">
      <c r="A36" s="105"/>
      <c r="B36" s="106" t="s">
        <v>495</v>
      </c>
      <c r="C36" s="107"/>
      <c r="D36" s="106"/>
      <c r="E36" s="107"/>
      <c r="F36" s="107"/>
      <c r="G36" s="339">
        <f>G34+H35</f>
        <v>0</v>
      </c>
      <c r="H36" s="339"/>
      <c r="I36" s="108"/>
    </row>
  </sheetData>
  <mergeCells count="2">
    <mergeCell ref="A2:H2"/>
    <mergeCell ref="G36:H36"/>
  </mergeCells>
  <pageMargins left="0.7" right="0.7" top="0.75" bottom="0.75" header="0.3" footer="0.3"/>
  <pageSetup paperSize="9" scale="72"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53"/>
  <sheetViews>
    <sheetView view="pageBreakPreview" zoomScale="60" zoomScaleNormal="100" workbookViewId="0">
      <selection activeCell="E6" sqref="E6:F50"/>
    </sheetView>
  </sheetViews>
  <sheetFormatPr defaultRowHeight="15.75"/>
  <cols>
    <col min="1" max="1" width="4.5703125" style="153" customWidth="1"/>
    <col min="2" max="2" width="25" style="103" customWidth="1"/>
    <col min="3" max="3" width="7.7109375" style="103" customWidth="1"/>
    <col min="4" max="4" width="7.42578125" style="103" bestFit="1" customWidth="1"/>
    <col min="5" max="6" width="15.7109375" style="103" customWidth="1"/>
    <col min="7" max="8" width="20.7109375" style="103" customWidth="1"/>
    <col min="9" max="256" width="9.140625" style="103"/>
    <col min="257" max="257" width="4.5703125" style="103" customWidth="1"/>
    <col min="258" max="258" width="25" style="103" customWidth="1"/>
    <col min="259" max="259" width="7.7109375" style="103" customWidth="1"/>
    <col min="260" max="260" width="7.42578125" style="103" bestFit="1" customWidth="1"/>
    <col min="261" max="262" width="9.85546875" style="103" bestFit="1" customWidth="1"/>
    <col min="263" max="264" width="11.42578125" style="103" bestFit="1" customWidth="1"/>
    <col min="265" max="512" width="9.140625" style="103"/>
    <col min="513" max="513" width="4.5703125" style="103" customWidth="1"/>
    <col min="514" max="514" width="25" style="103" customWidth="1"/>
    <col min="515" max="515" width="7.7109375" style="103" customWidth="1"/>
    <col min="516" max="516" width="7.42578125" style="103" bestFit="1" customWidth="1"/>
    <col min="517" max="518" width="9.85546875" style="103" bestFit="1" customWidth="1"/>
    <col min="519" max="520" width="11.42578125" style="103" bestFit="1" customWidth="1"/>
    <col min="521" max="768" width="9.140625" style="103"/>
    <col min="769" max="769" width="4.5703125" style="103" customWidth="1"/>
    <col min="770" max="770" width="25" style="103" customWidth="1"/>
    <col min="771" max="771" width="7.7109375" style="103" customWidth="1"/>
    <col min="772" max="772" width="7.42578125" style="103" bestFit="1" customWidth="1"/>
    <col min="773" max="774" width="9.85546875" style="103" bestFit="1" customWidth="1"/>
    <col min="775" max="776" width="11.42578125" style="103" bestFit="1" customWidth="1"/>
    <col min="777" max="1024" width="9.140625" style="103"/>
    <col min="1025" max="1025" width="4.5703125" style="103" customWidth="1"/>
    <col min="1026" max="1026" width="25" style="103" customWidth="1"/>
    <col min="1027" max="1027" width="7.7109375" style="103" customWidth="1"/>
    <col min="1028" max="1028" width="7.42578125" style="103" bestFit="1" customWidth="1"/>
    <col min="1029" max="1030" width="9.85546875" style="103" bestFit="1" customWidth="1"/>
    <col min="1031" max="1032" width="11.42578125" style="103" bestFit="1" customWidth="1"/>
    <col min="1033" max="1280" width="9.140625" style="103"/>
    <col min="1281" max="1281" width="4.5703125" style="103" customWidth="1"/>
    <col min="1282" max="1282" width="25" style="103" customWidth="1"/>
    <col min="1283" max="1283" width="7.7109375" style="103" customWidth="1"/>
    <col min="1284" max="1284" width="7.42578125" style="103" bestFit="1" customWidth="1"/>
    <col min="1285" max="1286" width="9.85546875" style="103" bestFit="1" customWidth="1"/>
    <col min="1287" max="1288" width="11.42578125" style="103" bestFit="1" customWidth="1"/>
    <col min="1289" max="1536" width="9.140625" style="103"/>
    <col min="1537" max="1537" width="4.5703125" style="103" customWidth="1"/>
    <col min="1538" max="1538" width="25" style="103" customWidth="1"/>
    <col min="1539" max="1539" width="7.7109375" style="103" customWidth="1"/>
    <col min="1540" max="1540" width="7.42578125" style="103" bestFit="1" customWidth="1"/>
    <col min="1541" max="1542" width="9.85546875" style="103" bestFit="1" customWidth="1"/>
    <col min="1543" max="1544" width="11.42578125" style="103" bestFit="1" customWidth="1"/>
    <col min="1545" max="1792" width="9.140625" style="103"/>
    <col min="1793" max="1793" width="4.5703125" style="103" customWidth="1"/>
    <col min="1794" max="1794" width="25" style="103" customWidth="1"/>
    <col min="1795" max="1795" width="7.7109375" style="103" customWidth="1"/>
    <col min="1796" max="1796" width="7.42578125" style="103" bestFit="1" customWidth="1"/>
    <col min="1797" max="1798" width="9.85546875" style="103" bestFit="1" customWidth="1"/>
    <col min="1799" max="1800" width="11.42578125" style="103" bestFit="1" customWidth="1"/>
    <col min="1801" max="2048" width="9.140625" style="103"/>
    <col min="2049" max="2049" width="4.5703125" style="103" customWidth="1"/>
    <col min="2050" max="2050" width="25" style="103" customWidth="1"/>
    <col min="2051" max="2051" width="7.7109375" style="103" customWidth="1"/>
    <col min="2052" max="2052" width="7.42578125" style="103" bestFit="1" customWidth="1"/>
    <col min="2053" max="2054" width="9.85546875" style="103" bestFit="1" customWidth="1"/>
    <col min="2055" max="2056" width="11.42578125" style="103" bestFit="1" customWidth="1"/>
    <col min="2057" max="2304" width="9.140625" style="103"/>
    <col min="2305" max="2305" width="4.5703125" style="103" customWidth="1"/>
    <col min="2306" max="2306" width="25" style="103" customWidth="1"/>
    <col min="2307" max="2307" width="7.7109375" style="103" customWidth="1"/>
    <col min="2308" max="2308" width="7.42578125" style="103" bestFit="1" customWidth="1"/>
    <col min="2309" max="2310" width="9.85546875" style="103" bestFit="1" customWidth="1"/>
    <col min="2311" max="2312" width="11.42578125" style="103" bestFit="1" customWidth="1"/>
    <col min="2313" max="2560" width="9.140625" style="103"/>
    <col min="2561" max="2561" width="4.5703125" style="103" customWidth="1"/>
    <col min="2562" max="2562" width="25" style="103" customWidth="1"/>
    <col min="2563" max="2563" width="7.7109375" style="103" customWidth="1"/>
    <col min="2564" max="2564" width="7.42578125" style="103" bestFit="1" customWidth="1"/>
    <col min="2565" max="2566" width="9.85546875" style="103" bestFit="1" customWidth="1"/>
    <col min="2567" max="2568" width="11.42578125" style="103" bestFit="1" customWidth="1"/>
    <col min="2569" max="2816" width="9.140625" style="103"/>
    <col min="2817" max="2817" width="4.5703125" style="103" customWidth="1"/>
    <col min="2818" max="2818" width="25" style="103" customWidth="1"/>
    <col min="2819" max="2819" width="7.7109375" style="103" customWidth="1"/>
    <col min="2820" max="2820" width="7.42578125" style="103" bestFit="1" customWidth="1"/>
    <col min="2821" max="2822" width="9.85546875" style="103" bestFit="1" customWidth="1"/>
    <col min="2823" max="2824" width="11.42578125" style="103" bestFit="1" customWidth="1"/>
    <col min="2825" max="3072" width="9.140625" style="103"/>
    <col min="3073" max="3073" width="4.5703125" style="103" customWidth="1"/>
    <col min="3074" max="3074" width="25" style="103" customWidth="1"/>
    <col min="3075" max="3075" width="7.7109375" style="103" customWidth="1"/>
    <col min="3076" max="3076" width="7.42578125" style="103" bestFit="1" customWidth="1"/>
    <col min="3077" max="3078" width="9.85546875" style="103" bestFit="1" customWidth="1"/>
    <col min="3079" max="3080" width="11.42578125" style="103" bestFit="1" customWidth="1"/>
    <col min="3081" max="3328" width="9.140625" style="103"/>
    <col min="3329" max="3329" width="4.5703125" style="103" customWidth="1"/>
    <col min="3330" max="3330" width="25" style="103" customWidth="1"/>
    <col min="3331" max="3331" width="7.7109375" style="103" customWidth="1"/>
    <col min="3332" max="3332" width="7.42578125" style="103" bestFit="1" customWidth="1"/>
    <col min="3333" max="3334" width="9.85546875" style="103" bestFit="1" customWidth="1"/>
    <col min="3335" max="3336" width="11.42578125" style="103" bestFit="1" customWidth="1"/>
    <col min="3337" max="3584" width="9.140625" style="103"/>
    <col min="3585" max="3585" width="4.5703125" style="103" customWidth="1"/>
    <col min="3586" max="3586" width="25" style="103" customWidth="1"/>
    <col min="3587" max="3587" width="7.7109375" style="103" customWidth="1"/>
    <col min="3588" max="3588" width="7.42578125" style="103" bestFit="1" customWidth="1"/>
    <col min="3589" max="3590" width="9.85546875" style="103" bestFit="1" customWidth="1"/>
    <col min="3591" max="3592" width="11.42578125" style="103" bestFit="1" customWidth="1"/>
    <col min="3593" max="3840" width="9.140625" style="103"/>
    <col min="3841" max="3841" width="4.5703125" style="103" customWidth="1"/>
    <col min="3842" max="3842" width="25" style="103" customWidth="1"/>
    <col min="3843" max="3843" width="7.7109375" style="103" customWidth="1"/>
    <col min="3844" max="3844" width="7.42578125" style="103" bestFit="1" customWidth="1"/>
    <col min="3845" max="3846" width="9.85546875" style="103" bestFit="1" customWidth="1"/>
    <col min="3847" max="3848" width="11.42578125" style="103" bestFit="1" customWidth="1"/>
    <col min="3849" max="4096" width="9.140625" style="103"/>
    <col min="4097" max="4097" width="4.5703125" style="103" customWidth="1"/>
    <col min="4098" max="4098" width="25" style="103" customWidth="1"/>
    <col min="4099" max="4099" width="7.7109375" style="103" customWidth="1"/>
    <col min="4100" max="4100" width="7.42578125" style="103" bestFit="1" customWidth="1"/>
    <col min="4101" max="4102" width="9.85546875" style="103" bestFit="1" customWidth="1"/>
    <col min="4103" max="4104" width="11.42578125" style="103" bestFit="1" customWidth="1"/>
    <col min="4105" max="4352" width="9.140625" style="103"/>
    <col min="4353" max="4353" width="4.5703125" style="103" customWidth="1"/>
    <col min="4354" max="4354" width="25" style="103" customWidth="1"/>
    <col min="4355" max="4355" width="7.7109375" style="103" customWidth="1"/>
    <col min="4356" max="4356" width="7.42578125" style="103" bestFit="1" customWidth="1"/>
    <col min="4357" max="4358" width="9.85546875" style="103" bestFit="1" customWidth="1"/>
    <col min="4359" max="4360" width="11.42578125" style="103" bestFit="1" customWidth="1"/>
    <col min="4361" max="4608" width="9.140625" style="103"/>
    <col min="4609" max="4609" width="4.5703125" style="103" customWidth="1"/>
    <col min="4610" max="4610" width="25" style="103" customWidth="1"/>
    <col min="4611" max="4611" width="7.7109375" style="103" customWidth="1"/>
    <col min="4612" max="4612" width="7.42578125" style="103" bestFit="1" customWidth="1"/>
    <col min="4613" max="4614" width="9.85546875" style="103" bestFit="1" customWidth="1"/>
    <col min="4615" max="4616" width="11.42578125" style="103" bestFit="1" customWidth="1"/>
    <col min="4617" max="4864" width="9.140625" style="103"/>
    <col min="4865" max="4865" width="4.5703125" style="103" customWidth="1"/>
    <col min="4866" max="4866" width="25" style="103" customWidth="1"/>
    <col min="4867" max="4867" width="7.7109375" style="103" customWidth="1"/>
    <col min="4868" max="4868" width="7.42578125" style="103" bestFit="1" customWidth="1"/>
    <col min="4869" max="4870" width="9.85546875" style="103" bestFit="1" customWidth="1"/>
    <col min="4871" max="4872" width="11.42578125" style="103" bestFit="1" customWidth="1"/>
    <col min="4873" max="5120" width="9.140625" style="103"/>
    <col min="5121" max="5121" width="4.5703125" style="103" customWidth="1"/>
    <col min="5122" max="5122" width="25" style="103" customWidth="1"/>
    <col min="5123" max="5123" width="7.7109375" style="103" customWidth="1"/>
    <col min="5124" max="5124" width="7.42578125" style="103" bestFit="1" customWidth="1"/>
    <col min="5125" max="5126" width="9.85546875" style="103" bestFit="1" customWidth="1"/>
    <col min="5127" max="5128" width="11.42578125" style="103" bestFit="1" customWidth="1"/>
    <col min="5129" max="5376" width="9.140625" style="103"/>
    <col min="5377" max="5377" width="4.5703125" style="103" customWidth="1"/>
    <col min="5378" max="5378" width="25" style="103" customWidth="1"/>
    <col min="5379" max="5379" width="7.7109375" style="103" customWidth="1"/>
    <col min="5380" max="5380" width="7.42578125" style="103" bestFit="1" customWidth="1"/>
    <col min="5381" max="5382" width="9.85546875" style="103" bestFit="1" customWidth="1"/>
    <col min="5383" max="5384" width="11.42578125" style="103" bestFit="1" customWidth="1"/>
    <col min="5385" max="5632" width="9.140625" style="103"/>
    <col min="5633" max="5633" width="4.5703125" style="103" customWidth="1"/>
    <col min="5634" max="5634" width="25" style="103" customWidth="1"/>
    <col min="5635" max="5635" width="7.7109375" style="103" customWidth="1"/>
    <col min="5636" max="5636" width="7.42578125" style="103" bestFit="1" customWidth="1"/>
    <col min="5637" max="5638" width="9.85546875" style="103" bestFit="1" customWidth="1"/>
    <col min="5639" max="5640" width="11.42578125" style="103" bestFit="1" customWidth="1"/>
    <col min="5641" max="5888" width="9.140625" style="103"/>
    <col min="5889" max="5889" width="4.5703125" style="103" customWidth="1"/>
    <col min="5890" max="5890" width="25" style="103" customWidth="1"/>
    <col min="5891" max="5891" width="7.7109375" style="103" customWidth="1"/>
    <col min="5892" max="5892" width="7.42578125" style="103" bestFit="1" customWidth="1"/>
    <col min="5893" max="5894" width="9.85546875" style="103" bestFit="1" customWidth="1"/>
    <col min="5895" max="5896" width="11.42578125" style="103" bestFit="1" customWidth="1"/>
    <col min="5897" max="6144" width="9.140625" style="103"/>
    <col min="6145" max="6145" width="4.5703125" style="103" customWidth="1"/>
    <col min="6146" max="6146" width="25" style="103" customWidth="1"/>
    <col min="6147" max="6147" width="7.7109375" style="103" customWidth="1"/>
    <col min="6148" max="6148" width="7.42578125" style="103" bestFit="1" customWidth="1"/>
    <col min="6149" max="6150" width="9.85546875" style="103" bestFit="1" customWidth="1"/>
    <col min="6151" max="6152" width="11.42578125" style="103" bestFit="1" customWidth="1"/>
    <col min="6153" max="6400" width="9.140625" style="103"/>
    <col min="6401" max="6401" width="4.5703125" style="103" customWidth="1"/>
    <col min="6402" max="6402" width="25" style="103" customWidth="1"/>
    <col min="6403" max="6403" width="7.7109375" style="103" customWidth="1"/>
    <col min="6404" max="6404" width="7.42578125" style="103" bestFit="1" customWidth="1"/>
    <col min="6405" max="6406" width="9.85546875" style="103" bestFit="1" customWidth="1"/>
    <col min="6407" max="6408" width="11.42578125" style="103" bestFit="1" customWidth="1"/>
    <col min="6409" max="6656" width="9.140625" style="103"/>
    <col min="6657" max="6657" width="4.5703125" style="103" customWidth="1"/>
    <col min="6658" max="6658" width="25" style="103" customWidth="1"/>
    <col min="6659" max="6659" width="7.7109375" style="103" customWidth="1"/>
    <col min="6660" max="6660" width="7.42578125" style="103" bestFit="1" customWidth="1"/>
    <col min="6661" max="6662" width="9.85546875" style="103" bestFit="1" customWidth="1"/>
    <col min="6663" max="6664" width="11.42578125" style="103" bestFit="1" customWidth="1"/>
    <col min="6665" max="6912" width="9.140625" style="103"/>
    <col min="6913" max="6913" width="4.5703125" style="103" customWidth="1"/>
    <col min="6914" max="6914" width="25" style="103" customWidth="1"/>
    <col min="6915" max="6915" width="7.7109375" style="103" customWidth="1"/>
    <col min="6916" max="6916" width="7.42578125" style="103" bestFit="1" customWidth="1"/>
    <col min="6917" max="6918" width="9.85546875" style="103" bestFit="1" customWidth="1"/>
    <col min="6919" max="6920" width="11.42578125" style="103" bestFit="1" customWidth="1"/>
    <col min="6921" max="7168" width="9.140625" style="103"/>
    <col min="7169" max="7169" width="4.5703125" style="103" customWidth="1"/>
    <col min="7170" max="7170" width="25" style="103" customWidth="1"/>
    <col min="7171" max="7171" width="7.7109375" style="103" customWidth="1"/>
    <col min="7172" max="7172" width="7.42578125" style="103" bestFit="1" customWidth="1"/>
    <col min="7173" max="7174" width="9.85546875" style="103" bestFit="1" customWidth="1"/>
    <col min="7175" max="7176" width="11.42578125" style="103" bestFit="1" customWidth="1"/>
    <col min="7177" max="7424" width="9.140625" style="103"/>
    <col min="7425" max="7425" width="4.5703125" style="103" customWidth="1"/>
    <col min="7426" max="7426" width="25" style="103" customWidth="1"/>
    <col min="7427" max="7427" width="7.7109375" style="103" customWidth="1"/>
    <col min="7428" max="7428" width="7.42578125" style="103" bestFit="1" customWidth="1"/>
    <col min="7429" max="7430" width="9.85546875" style="103" bestFit="1" customWidth="1"/>
    <col min="7431" max="7432" width="11.42578125" style="103" bestFit="1" customWidth="1"/>
    <col min="7433" max="7680" width="9.140625" style="103"/>
    <col min="7681" max="7681" width="4.5703125" style="103" customWidth="1"/>
    <col min="7682" max="7682" width="25" style="103" customWidth="1"/>
    <col min="7683" max="7683" width="7.7109375" style="103" customWidth="1"/>
    <col min="7684" max="7684" width="7.42578125" style="103" bestFit="1" customWidth="1"/>
    <col min="7685" max="7686" width="9.85546875" style="103" bestFit="1" customWidth="1"/>
    <col min="7687" max="7688" width="11.42578125" style="103" bestFit="1" customWidth="1"/>
    <col min="7689" max="7936" width="9.140625" style="103"/>
    <col min="7937" max="7937" width="4.5703125" style="103" customWidth="1"/>
    <col min="7938" max="7938" width="25" style="103" customWidth="1"/>
    <col min="7939" max="7939" width="7.7109375" style="103" customWidth="1"/>
    <col min="7940" max="7940" width="7.42578125" style="103" bestFit="1" customWidth="1"/>
    <col min="7941" max="7942" width="9.85546875" style="103" bestFit="1" customWidth="1"/>
    <col min="7943" max="7944" width="11.42578125" style="103" bestFit="1" customWidth="1"/>
    <col min="7945" max="8192" width="9.140625" style="103"/>
    <col min="8193" max="8193" width="4.5703125" style="103" customWidth="1"/>
    <col min="8194" max="8194" width="25" style="103" customWidth="1"/>
    <col min="8195" max="8195" width="7.7109375" style="103" customWidth="1"/>
    <col min="8196" max="8196" width="7.42578125" style="103" bestFit="1" customWidth="1"/>
    <col min="8197" max="8198" width="9.85546875" style="103" bestFit="1" customWidth="1"/>
    <col min="8199" max="8200" width="11.42578125" style="103" bestFit="1" customWidth="1"/>
    <col min="8201" max="8448" width="9.140625" style="103"/>
    <col min="8449" max="8449" width="4.5703125" style="103" customWidth="1"/>
    <col min="8450" max="8450" width="25" style="103" customWidth="1"/>
    <col min="8451" max="8451" width="7.7109375" style="103" customWidth="1"/>
    <col min="8452" max="8452" width="7.42578125" style="103" bestFit="1" customWidth="1"/>
    <col min="8453" max="8454" width="9.85546875" style="103" bestFit="1" customWidth="1"/>
    <col min="8455" max="8456" width="11.42578125" style="103" bestFit="1" customWidth="1"/>
    <col min="8457" max="8704" width="9.140625" style="103"/>
    <col min="8705" max="8705" width="4.5703125" style="103" customWidth="1"/>
    <col min="8706" max="8706" width="25" style="103" customWidth="1"/>
    <col min="8707" max="8707" width="7.7109375" style="103" customWidth="1"/>
    <col min="8708" max="8708" width="7.42578125" style="103" bestFit="1" customWidth="1"/>
    <col min="8709" max="8710" width="9.85546875" style="103" bestFit="1" customWidth="1"/>
    <col min="8711" max="8712" width="11.42578125" style="103" bestFit="1" customWidth="1"/>
    <col min="8713" max="8960" width="9.140625" style="103"/>
    <col min="8961" max="8961" width="4.5703125" style="103" customWidth="1"/>
    <col min="8962" max="8962" width="25" style="103" customWidth="1"/>
    <col min="8963" max="8963" width="7.7109375" style="103" customWidth="1"/>
    <col min="8964" max="8964" width="7.42578125" style="103" bestFit="1" customWidth="1"/>
    <col min="8965" max="8966" width="9.85546875" style="103" bestFit="1" customWidth="1"/>
    <col min="8967" max="8968" width="11.42578125" style="103" bestFit="1" customWidth="1"/>
    <col min="8969" max="9216" width="9.140625" style="103"/>
    <col min="9217" max="9217" width="4.5703125" style="103" customWidth="1"/>
    <col min="9218" max="9218" width="25" style="103" customWidth="1"/>
    <col min="9219" max="9219" width="7.7109375" style="103" customWidth="1"/>
    <col min="9220" max="9220" width="7.42578125" style="103" bestFit="1" customWidth="1"/>
    <col min="9221" max="9222" width="9.85546875" style="103" bestFit="1" customWidth="1"/>
    <col min="9223" max="9224" width="11.42578125" style="103" bestFit="1" customWidth="1"/>
    <col min="9225" max="9472" width="9.140625" style="103"/>
    <col min="9473" max="9473" width="4.5703125" style="103" customWidth="1"/>
    <col min="9474" max="9474" width="25" style="103" customWidth="1"/>
    <col min="9475" max="9475" width="7.7109375" style="103" customWidth="1"/>
    <col min="9476" max="9476" width="7.42578125" style="103" bestFit="1" customWidth="1"/>
    <col min="9477" max="9478" width="9.85546875" style="103" bestFit="1" customWidth="1"/>
    <col min="9479" max="9480" width="11.42578125" style="103" bestFit="1" customWidth="1"/>
    <col min="9481" max="9728" width="9.140625" style="103"/>
    <col min="9729" max="9729" width="4.5703125" style="103" customWidth="1"/>
    <col min="9730" max="9730" width="25" style="103" customWidth="1"/>
    <col min="9731" max="9731" width="7.7109375" style="103" customWidth="1"/>
    <col min="9732" max="9732" width="7.42578125" style="103" bestFit="1" customWidth="1"/>
    <col min="9733" max="9734" width="9.85546875" style="103" bestFit="1" customWidth="1"/>
    <col min="9735" max="9736" width="11.42578125" style="103" bestFit="1" customWidth="1"/>
    <col min="9737" max="9984" width="9.140625" style="103"/>
    <col min="9985" max="9985" width="4.5703125" style="103" customWidth="1"/>
    <col min="9986" max="9986" width="25" style="103" customWidth="1"/>
    <col min="9987" max="9987" width="7.7109375" style="103" customWidth="1"/>
    <col min="9988" max="9988" width="7.42578125" style="103" bestFit="1" customWidth="1"/>
    <col min="9989" max="9990" width="9.85546875" style="103" bestFit="1" customWidth="1"/>
    <col min="9991" max="9992" width="11.42578125" style="103" bestFit="1" customWidth="1"/>
    <col min="9993" max="10240" width="9.140625" style="103"/>
    <col min="10241" max="10241" width="4.5703125" style="103" customWidth="1"/>
    <col min="10242" max="10242" width="25" style="103" customWidth="1"/>
    <col min="10243" max="10243" width="7.7109375" style="103" customWidth="1"/>
    <col min="10244" max="10244" width="7.42578125" style="103" bestFit="1" customWidth="1"/>
    <col min="10245" max="10246" width="9.85546875" style="103" bestFit="1" customWidth="1"/>
    <col min="10247" max="10248" width="11.42578125" style="103" bestFit="1" customWidth="1"/>
    <col min="10249" max="10496" width="9.140625" style="103"/>
    <col min="10497" max="10497" width="4.5703125" style="103" customWidth="1"/>
    <col min="10498" max="10498" width="25" style="103" customWidth="1"/>
    <col min="10499" max="10499" width="7.7109375" style="103" customWidth="1"/>
    <col min="10500" max="10500" width="7.42578125" style="103" bestFit="1" customWidth="1"/>
    <col min="10501" max="10502" width="9.85546875" style="103" bestFit="1" customWidth="1"/>
    <col min="10503" max="10504" width="11.42578125" style="103" bestFit="1" customWidth="1"/>
    <col min="10505" max="10752" width="9.140625" style="103"/>
    <col min="10753" max="10753" width="4.5703125" style="103" customWidth="1"/>
    <col min="10754" max="10754" width="25" style="103" customWidth="1"/>
    <col min="10755" max="10755" width="7.7109375" style="103" customWidth="1"/>
    <col min="10756" max="10756" width="7.42578125" style="103" bestFit="1" customWidth="1"/>
    <col min="10757" max="10758" width="9.85546875" style="103" bestFit="1" customWidth="1"/>
    <col min="10759" max="10760" width="11.42578125" style="103" bestFit="1" customWidth="1"/>
    <col min="10761" max="11008" width="9.140625" style="103"/>
    <col min="11009" max="11009" width="4.5703125" style="103" customWidth="1"/>
    <col min="11010" max="11010" width="25" style="103" customWidth="1"/>
    <col min="11011" max="11011" width="7.7109375" style="103" customWidth="1"/>
    <col min="11012" max="11012" width="7.42578125" style="103" bestFit="1" customWidth="1"/>
    <col min="11013" max="11014" width="9.85546875" style="103" bestFit="1" customWidth="1"/>
    <col min="11015" max="11016" width="11.42578125" style="103" bestFit="1" customWidth="1"/>
    <col min="11017" max="11264" width="9.140625" style="103"/>
    <col min="11265" max="11265" width="4.5703125" style="103" customWidth="1"/>
    <col min="11266" max="11266" width="25" style="103" customWidth="1"/>
    <col min="11267" max="11267" width="7.7109375" style="103" customWidth="1"/>
    <col min="11268" max="11268" width="7.42578125" style="103" bestFit="1" customWidth="1"/>
    <col min="11269" max="11270" width="9.85546875" style="103" bestFit="1" customWidth="1"/>
    <col min="11271" max="11272" width="11.42578125" style="103" bestFit="1" customWidth="1"/>
    <col min="11273" max="11520" width="9.140625" style="103"/>
    <col min="11521" max="11521" width="4.5703125" style="103" customWidth="1"/>
    <col min="11522" max="11522" width="25" style="103" customWidth="1"/>
    <col min="11523" max="11523" width="7.7109375" style="103" customWidth="1"/>
    <col min="11524" max="11524" width="7.42578125" style="103" bestFit="1" customWidth="1"/>
    <col min="11525" max="11526" width="9.85546875" style="103" bestFit="1" customWidth="1"/>
    <col min="11527" max="11528" width="11.42578125" style="103" bestFit="1" customWidth="1"/>
    <col min="11529" max="11776" width="9.140625" style="103"/>
    <col min="11777" max="11777" width="4.5703125" style="103" customWidth="1"/>
    <col min="11778" max="11778" width="25" style="103" customWidth="1"/>
    <col min="11779" max="11779" width="7.7109375" style="103" customWidth="1"/>
    <col min="11780" max="11780" width="7.42578125" style="103" bestFit="1" customWidth="1"/>
    <col min="11781" max="11782" width="9.85546875" style="103" bestFit="1" customWidth="1"/>
    <col min="11783" max="11784" width="11.42578125" style="103" bestFit="1" customWidth="1"/>
    <col min="11785" max="12032" width="9.140625" style="103"/>
    <col min="12033" max="12033" width="4.5703125" style="103" customWidth="1"/>
    <col min="12034" max="12034" width="25" style="103" customWidth="1"/>
    <col min="12035" max="12035" width="7.7109375" style="103" customWidth="1"/>
    <col min="12036" max="12036" width="7.42578125" style="103" bestFit="1" customWidth="1"/>
    <col min="12037" max="12038" width="9.85546875" style="103" bestFit="1" customWidth="1"/>
    <col min="12039" max="12040" width="11.42578125" style="103" bestFit="1" customWidth="1"/>
    <col min="12041" max="12288" width="9.140625" style="103"/>
    <col min="12289" max="12289" width="4.5703125" style="103" customWidth="1"/>
    <col min="12290" max="12290" width="25" style="103" customWidth="1"/>
    <col min="12291" max="12291" width="7.7109375" style="103" customWidth="1"/>
    <col min="12292" max="12292" width="7.42578125" style="103" bestFit="1" customWidth="1"/>
    <col min="12293" max="12294" width="9.85546875" style="103" bestFit="1" customWidth="1"/>
    <col min="12295" max="12296" width="11.42578125" style="103" bestFit="1" customWidth="1"/>
    <col min="12297" max="12544" width="9.140625" style="103"/>
    <col min="12545" max="12545" width="4.5703125" style="103" customWidth="1"/>
    <col min="12546" max="12546" width="25" style="103" customWidth="1"/>
    <col min="12547" max="12547" width="7.7109375" style="103" customWidth="1"/>
    <col min="12548" max="12548" width="7.42578125" style="103" bestFit="1" customWidth="1"/>
    <col min="12549" max="12550" width="9.85546875" style="103" bestFit="1" customWidth="1"/>
    <col min="12551" max="12552" width="11.42578125" style="103" bestFit="1" customWidth="1"/>
    <col min="12553" max="12800" width="9.140625" style="103"/>
    <col min="12801" max="12801" width="4.5703125" style="103" customWidth="1"/>
    <col min="12802" max="12802" width="25" style="103" customWidth="1"/>
    <col min="12803" max="12803" width="7.7109375" style="103" customWidth="1"/>
    <col min="12804" max="12804" width="7.42578125" style="103" bestFit="1" customWidth="1"/>
    <col min="12805" max="12806" width="9.85546875" style="103" bestFit="1" customWidth="1"/>
    <col min="12807" max="12808" width="11.42578125" style="103" bestFit="1" customWidth="1"/>
    <col min="12809" max="13056" width="9.140625" style="103"/>
    <col min="13057" max="13057" width="4.5703125" style="103" customWidth="1"/>
    <col min="13058" max="13058" width="25" style="103" customWidth="1"/>
    <col min="13059" max="13059" width="7.7109375" style="103" customWidth="1"/>
    <col min="13060" max="13060" width="7.42578125" style="103" bestFit="1" customWidth="1"/>
    <col min="13061" max="13062" width="9.85546875" style="103" bestFit="1" customWidth="1"/>
    <col min="13063" max="13064" width="11.42578125" style="103" bestFit="1" customWidth="1"/>
    <col min="13065" max="13312" width="9.140625" style="103"/>
    <col min="13313" max="13313" width="4.5703125" style="103" customWidth="1"/>
    <col min="13314" max="13314" width="25" style="103" customWidth="1"/>
    <col min="13315" max="13315" width="7.7109375" style="103" customWidth="1"/>
    <col min="13316" max="13316" width="7.42578125" style="103" bestFit="1" customWidth="1"/>
    <col min="13317" max="13318" width="9.85546875" style="103" bestFit="1" customWidth="1"/>
    <col min="13319" max="13320" width="11.42578125" style="103" bestFit="1" customWidth="1"/>
    <col min="13321" max="13568" width="9.140625" style="103"/>
    <col min="13569" max="13569" width="4.5703125" style="103" customWidth="1"/>
    <col min="13570" max="13570" width="25" style="103" customWidth="1"/>
    <col min="13571" max="13571" width="7.7109375" style="103" customWidth="1"/>
    <col min="13572" max="13572" width="7.42578125" style="103" bestFit="1" customWidth="1"/>
    <col min="13573" max="13574" width="9.85546875" style="103" bestFit="1" customWidth="1"/>
    <col min="13575" max="13576" width="11.42578125" style="103" bestFit="1" customWidth="1"/>
    <col min="13577" max="13824" width="9.140625" style="103"/>
    <col min="13825" max="13825" width="4.5703125" style="103" customWidth="1"/>
    <col min="13826" max="13826" width="25" style="103" customWidth="1"/>
    <col min="13827" max="13827" width="7.7109375" style="103" customWidth="1"/>
    <col min="13828" max="13828" width="7.42578125" style="103" bestFit="1" customWidth="1"/>
    <col min="13829" max="13830" width="9.85546875" style="103" bestFit="1" customWidth="1"/>
    <col min="13831" max="13832" width="11.42578125" style="103" bestFit="1" customWidth="1"/>
    <col min="13833" max="14080" width="9.140625" style="103"/>
    <col min="14081" max="14081" width="4.5703125" style="103" customWidth="1"/>
    <col min="14082" max="14082" width="25" style="103" customWidth="1"/>
    <col min="14083" max="14083" width="7.7109375" style="103" customWidth="1"/>
    <col min="14084" max="14084" width="7.42578125" style="103" bestFit="1" customWidth="1"/>
    <col min="14085" max="14086" width="9.85546875" style="103" bestFit="1" customWidth="1"/>
    <col min="14087" max="14088" width="11.42578125" style="103" bestFit="1" customWidth="1"/>
    <col min="14089" max="14336" width="9.140625" style="103"/>
    <col min="14337" max="14337" width="4.5703125" style="103" customWidth="1"/>
    <col min="14338" max="14338" width="25" style="103" customWidth="1"/>
    <col min="14339" max="14339" width="7.7109375" style="103" customWidth="1"/>
    <col min="14340" max="14340" width="7.42578125" style="103" bestFit="1" customWidth="1"/>
    <col min="14341" max="14342" width="9.85546875" style="103" bestFit="1" customWidth="1"/>
    <col min="14343" max="14344" width="11.42578125" style="103" bestFit="1" customWidth="1"/>
    <col min="14345" max="14592" width="9.140625" style="103"/>
    <col min="14593" max="14593" width="4.5703125" style="103" customWidth="1"/>
    <col min="14594" max="14594" width="25" style="103" customWidth="1"/>
    <col min="14595" max="14595" width="7.7109375" style="103" customWidth="1"/>
    <col min="14596" max="14596" width="7.42578125" style="103" bestFit="1" customWidth="1"/>
    <col min="14597" max="14598" width="9.85546875" style="103" bestFit="1" customWidth="1"/>
    <col min="14599" max="14600" width="11.42578125" style="103" bestFit="1" customWidth="1"/>
    <col min="14601" max="14848" width="9.140625" style="103"/>
    <col min="14849" max="14849" width="4.5703125" style="103" customWidth="1"/>
    <col min="14850" max="14850" width="25" style="103" customWidth="1"/>
    <col min="14851" max="14851" width="7.7109375" style="103" customWidth="1"/>
    <col min="14852" max="14852" width="7.42578125" style="103" bestFit="1" customWidth="1"/>
    <col min="14853" max="14854" width="9.85546875" style="103" bestFit="1" customWidth="1"/>
    <col min="14855" max="14856" width="11.42578125" style="103" bestFit="1" customWidth="1"/>
    <col min="14857" max="15104" width="9.140625" style="103"/>
    <col min="15105" max="15105" width="4.5703125" style="103" customWidth="1"/>
    <col min="15106" max="15106" width="25" style="103" customWidth="1"/>
    <col min="15107" max="15107" width="7.7109375" style="103" customWidth="1"/>
    <col min="15108" max="15108" width="7.42578125" style="103" bestFit="1" customWidth="1"/>
    <col min="15109" max="15110" width="9.85546875" style="103" bestFit="1" customWidth="1"/>
    <col min="15111" max="15112" width="11.42578125" style="103" bestFit="1" customWidth="1"/>
    <col min="15113" max="15360" width="9.140625" style="103"/>
    <col min="15361" max="15361" width="4.5703125" style="103" customWidth="1"/>
    <col min="15362" max="15362" width="25" style="103" customWidth="1"/>
    <col min="15363" max="15363" width="7.7109375" style="103" customWidth="1"/>
    <col min="15364" max="15364" width="7.42578125" style="103" bestFit="1" customWidth="1"/>
    <col min="15365" max="15366" width="9.85546875" style="103" bestFit="1" customWidth="1"/>
    <col min="15367" max="15368" width="11.42578125" style="103" bestFit="1" customWidth="1"/>
    <col min="15369" max="15616" width="9.140625" style="103"/>
    <col min="15617" max="15617" width="4.5703125" style="103" customWidth="1"/>
    <col min="15618" max="15618" width="25" style="103" customWidth="1"/>
    <col min="15619" max="15619" width="7.7109375" style="103" customWidth="1"/>
    <col min="15620" max="15620" width="7.42578125" style="103" bestFit="1" customWidth="1"/>
    <col min="15621" max="15622" width="9.85546875" style="103" bestFit="1" customWidth="1"/>
    <col min="15623" max="15624" width="11.42578125" style="103" bestFit="1" customWidth="1"/>
    <col min="15625" max="15872" width="9.140625" style="103"/>
    <col min="15873" max="15873" width="4.5703125" style="103" customWidth="1"/>
    <col min="15874" max="15874" width="25" style="103" customWidth="1"/>
    <col min="15875" max="15875" width="7.7109375" style="103" customWidth="1"/>
    <col min="15876" max="15876" width="7.42578125" style="103" bestFit="1" customWidth="1"/>
    <col min="15877" max="15878" width="9.85546875" style="103" bestFit="1" customWidth="1"/>
    <col min="15879" max="15880" width="11.42578125" style="103" bestFit="1" customWidth="1"/>
    <col min="15881" max="16128" width="9.140625" style="103"/>
    <col min="16129" max="16129" width="4.5703125" style="103" customWidth="1"/>
    <col min="16130" max="16130" width="25" style="103" customWidth="1"/>
    <col min="16131" max="16131" width="7.7109375" style="103" customWidth="1"/>
    <col min="16132" max="16132" width="7.42578125" style="103" bestFit="1" customWidth="1"/>
    <col min="16133" max="16134" width="9.85546875" style="103" bestFit="1" customWidth="1"/>
    <col min="16135" max="16136" width="11.42578125" style="103" bestFit="1" customWidth="1"/>
    <col min="16137" max="16384" width="9.140625" style="103"/>
  </cols>
  <sheetData>
    <row r="2" spans="1:9" ht="24">
      <c r="A2" s="340" t="s">
        <v>506</v>
      </c>
      <c r="B2" s="340"/>
      <c r="C2" s="340"/>
      <c r="D2" s="340"/>
      <c r="E2" s="340"/>
      <c r="F2" s="340"/>
      <c r="G2" s="340"/>
      <c r="H2" s="340"/>
    </row>
    <row r="4" spans="1:9" ht="32.25">
      <c r="A4" s="141" t="s">
        <v>265</v>
      </c>
      <c r="B4" s="106" t="s">
        <v>266</v>
      </c>
      <c r="C4" s="107" t="s">
        <v>267</v>
      </c>
      <c r="D4" s="106" t="s">
        <v>268</v>
      </c>
      <c r="E4" s="107" t="s">
        <v>269</v>
      </c>
      <c r="F4" s="107" t="s">
        <v>270</v>
      </c>
      <c r="G4" s="107" t="s">
        <v>271</v>
      </c>
      <c r="H4" s="107" t="s">
        <v>272</v>
      </c>
      <c r="I4" s="108"/>
    </row>
    <row r="5" spans="1:9" s="115" customFormat="1" ht="18">
      <c r="A5" s="142"/>
      <c r="B5" s="130"/>
      <c r="C5" s="118"/>
      <c r="D5" s="118"/>
      <c r="E5" s="143"/>
      <c r="F5" s="143"/>
      <c r="G5" s="143"/>
      <c r="H5" s="143"/>
      <c r="I5" s="114"/>
    </row>
    <row r="6" spans="1:9" s="115" customFormat="1" ht="102.75" customHeight="1">
      <c r="A6" s="129">
        <v>1</v>
      </c>
      <c r="B6" s="116" t="s">
        <v>507</v>
      </c>
      <c r="C6" s="117">
        <v>2</v>
      </c>
      <c r="D6" s="118" t="s">
        <v>32</v>
      </c>
      <c r="E6" s="144"/>
      <c r="F6" s="144"/>
      <c r="G6" s="143">
        <f>C6*E6</f>
        <v>0</v>
      </c>
      <c r="H6" s="143">
        <f>C6*F6</f>
        <v>0</v>
      </c>
      <c r="I6" s="114"/>
    </row>
    <row r="7" spans="1:9" s="115" customFormat="1" ht="18">
      <c r="A7" s="129"/>
      <c r="B7" s="116"/>
      <c r="C7" s="117"/>
      <c r="D7" s="118"/>
      <c r="E7" s="144"/>
      <c r="F7" s="144"/>
      <c r="G7" s="143"/>
      <c r="H7" s="143"/>
      <c r="I7" s="114"/>
    </row>
    <row r="8" spans="1:9" s="115" customFormat="1" ht="18">
      <c r="A8" s="142">
        <v>2</v>
      </c>
      <c r="B8" s="116" t="s">
        <v>508</v>
      </c>
      <c r="C8" s="117">
        <v>4</v>
      </c>
      <c r="D8" s="118" t="s">
        <v>32</v>
      </c>
      <c r="E8" s="144"/>
      <c r="F8" s="144"/>
      <c r="G8" s="143">
        <f>C8*E8</f>
        <v>0</v>
      </c>
      <c r="H8" s="143">
        <f>C8*F8</f>
        <v>0</v>
      </c>
      <c r="I8" s="114"/>
    </row>
    <row r="9" spans="1:9" s="115" customFormat="1" ht="18">
      <c r="A9" s="142"/>
      <c r="B9" s="116"/>
      <c r="C9" s="117"/>
      <c r="D9" s="118"/>
      <c r="E9" s="144"/>
      <c r="F9" s="144"/>
      <c r="G9" s="143"/>
      <c r="H9" s="143"/>
      <c r="I9" s="114"/>
    </row>
    <row r="10" spans="1:9" s="115" customFormat="1" ht="32.25">
      <c r="A10" s="142">
        <v>3</v>
      </c>
      <c r="B10" s="116" t="s">
        <v>509</v>
      </c>
      <c r="C10" s="117">
        <v>2</v>
      </c>
      <c r="D10" s="118" t="s">
        <v>32</v>
      </c>
      <c r="E10" s="144"/>
      <c r="F10" s="144"/>
      <c r="G10" s="143">
        <f>C10*E10</f>
        <v>0</v>
      </c>
      <c r="H10" s="143">
        <f>C10*F10</f>
        <v>0</v>
      </c>
      <c r="I10" s="114"/>
    </row>
    <row r="11" spans="1:9" s="115" customFormat="1" ht="18">
      <c r="A11" s="142"/>
      <c r="B11" s="116"/>
      <c r="C11" s="117"/>
      <c r="D11" s="118"/>
      <c r="E11" s="144"/>
      <c r="F11" s="144"/>
      <c r="G11" s="143"/>
      <c r="H11" s="143"/>
      <c r="I11" s="114"/>
    </row>
    <row r="12" spans="1:9" s="115" customFormat="1" ht="32.25">
      <c r="A12" s="142">
        <v>4</v>
      </c>
      <c r="B12" s="116" t="s">
        <v>510</v>
      </c>
      <c r="C12" s="117">
        <v>2</v>
      </c>
      <c r="D12" s="118" t="s">
        <v>32</v>
      </c>
      <c r="E12" s="144"/>
      <c r="F12" s="144"/>
      <c r="G12" s="143">
        <f>C12*E12</f>
        <v>0</v>
      </c>
      <c r="H12" s="143">
        <f>C12*F12</f>
        <v>0</v>
      </c>
      <c r="I12" s="114"/>
    </row>
    <row r="13" spans="1:9" s="115" customFormat="1" ht="18">
      <c r="A13" s="142"/>
      <c r="B13" s="116"/>
      <c r="C13" s="117"/>
      <c r="D13" s="118"/>
      <c r="E13" s="144"/>
      <c r="F13" s="144"/>
      <c r="G13" s="143"/>
      <c r="H13" s="143"/>
      <c r="I13" s="114"/>
    </row>
    <row r="14" spans="1:9" s="115" customFormat="1" ht="32.25">
      <c r="A14" s="129">
        <v>5</v>
      </c>
      <c r="B14" s="116" t="s">
        <v>511</v>
      </c>
      <c r="C14" s="117">
        <v>2</v>
      </c>
      <c r="D14" s="118" t="s">
        <v>32</v>
      </c>
      <c r="E14" s="144"/>
      <c r="F14" s="144"/>
      <c r="G14" s="143">
        <f>C14*E14</f>
        <v>0</v>
      </c>
      <c r="H14" s="143">
        <f>C14*F14</f>
        <v>0</v>
      </c>
      <c r="I14" s="114"/>
    </row>
    <row r="15" spans="1:9" s="115" customFormat="1" ht="18">
      <c r="A15" s="129"/>
      <c r="B15" s="116"/>
      <c r="C15" s="117"/>
      <c r="D15" s="118"/>
      <c r="E15" s="144"/>
      <c r="F15" s="144"/>
      <c r="G15" s="143"/>
      <c r="H15" s="143"/>
      <c r="I15" s="114"/>
    </row>
    <row r="16" spans="1:9" s="115" customFormat="1" ht="18">
      <c r="A16" s="142">
        <v>6</v>
      </c>
      <c r="B16" s="116" t="s">
        <v>512</v>
      </c>
      <c r="C16" s="117">
        <v>2</v>
      </c>
      <c r="D16" s="118" t="s">
        <v>32</v>
      </c>
      <c r="E16" s="144"/>
      <c r="F16" s="144"/>
      <c r="G16" s="143">
        <f>C16*E16</f>
        <v>0</v>
      </c>
      <c r="H16" s="143">
        <f>C16*F16</f>
        <v>0</v>
      </c>
      <c r="I16" s="114"/>
    </row>
    <row r="17" spans="1:9" s="115" customFormat="1" ht="18">
      <c r="A17" s="142"/>
      <c r="B17" s="116"/>
      <c r="C17" s="117"/>
      <c r="D17" s="118"/>
      <c r="E17" s="144"/>
      <c r="F17" s="144"/>
      <c r="G17" s="143"/>
      <c r="H17" s="143"/>
      <c r="I17" s="114"/>
    </row>
    <row r="18" spans="1:9" s="115" customFormat="1" ht="18">
      <c r="A18" s="142">
        <v>7</v>
      </c>
      <c r="B18" s="116" t="s">
        <v>513</v>
      </c>
      <c r="C18" s="117">
        <v>4</v>
      </c>
      <c r="D18" s="118" t="s">
        <v>32</v>
      </c>
      <c r="E18" s="144"/>
      <c r="F18" s="144"/>
      <c r="G18" s="143">
        <f>C18*E18</f>
        <v>0</v>
      </c>
      <c r="H18" s="143">
        <f>C18*F18</f>
        <v>0</v>
      </c>
      <c r="I18" s="114"/>
    </row>
    <row r="19" spans="1:9" s="115" customFormat="1" ht="18">
      <c r="A19" s="142"/>
      <c r="B19" s="116"/>
      <c r="C19" s="117"/>
      <c r="D19" s="118"/>
      <c r="E19" s="144"/>
      <c r="F19" s="144"/>
      <c r="G19" s="143"/>
      <c r="H19" s="143"/>
      <c r="I19" s="114"/>
    </row>
    <row r="20" spans="1:9" s="115" customFormat="1" ht="18">
      <c r="A20" s="129">
        <v>8</v>
      </c>
      <c r="B20" s="116" t="s">
        <v>514</v>
      </c>
      <c r="C20" s="117">
        <v>2</v>
      </c>
      <c r="D20" s="118" t="s">
        <v>32</v>
      </c>
      <c r="E20" s="144"/>
      <c r="F20" s="144"/>
      <c r="G20" s="143">
        <f>C20*E20</f>
        <v>0</v>
      </c>
      <c r="H20" s="143">
        <f>C20*F20</f>
        <v>0</v>
      </c>
      <c r="I20" s="114"/>
    </row>
    <row r="21" spans="1:9" s="115" customFormat="1" ht="18">
      <c r="A21" s="129"/>
      <c r="B21" s="116"/>
      <c r="C21" s="117"/>
      <c r="D21" s="118"/>
      <c r="E21" s="144"/>
      <c r="F21" s="144"/>
      <c r="G21" s="143"/>
      <c r="H21" s="143"/>
      <c r="I21" s="114"/>
    </row>
    <row r="22" spans="1:9" s="115" customFormat="1" ht="32.25">
      <c r="A22" s="142">
        <v>8</v>
      </c>
      <c r="B22" s="116" t="s">
        <v>515</v>
      </c>
      <c r="C22" s="117">
        <v>20</v>
      </c>
      <c r="D22" s="118" t="s">
        <v>32</v>
      </c>
      <c r="E22" s="144"/>
      <c r="F22" s="144"/>
      <c r="G22" s="143">
        <f>C22*E22</f>
        <v>0</v>
      </c>
      <c r="H22" s="143">
        <f>C22*F22</f>
        <v>0</v>
      </c>
      <c r="I22" s="114"/>
    </row>
    <row r="23" spans="1:9" s="115" customFormat="1" ht="18">
      <c r="A23" s="142"/>
      <c r="B23" s="116"/>
      <c r="C23" s="117"/>
      <c r="D23" s="118"/>
      <c r="E23" s="144"/>
      <c r="F23" s="144"/>
      <c r="G23" s="143"/>
      <c r="H23" s="143"/>
      <c r="I23" s="114"/>
    </row>
    <row r="24" spans="1:9" s="115" customFormat="1" ht="32.25">
      <c r="A24" s="142">
        <v>9</v>
      </c>
      <c r="B24" s="116" t="s">
        <v>516</v>
      </c>
      <c r="C24" s="117">
        <v>10</v>
      </c>
      <c r="D24" s="118" t="s">
        <v>32</v>
      </c>
      <c r="E24" s="144"/>
      <c r="F24" s="144"/>
      <c r="G24" s="143">
        <f>C24*E24</f>
        <v>0</v>
      </c>
      <c r="H24" s="143">
        <f>C24*F24</f>
        <v>0</v>
      </c>
      <c r="I24" s="114"/>
    </row>
    <row r="25" spans="1:9" s="115" customFormat="1" ht="18">
      <c r="A25" s="142"/>
      <c r="B25" s="116"/>
      <c r="C25" s="117"/>
      <c r="D25" s="118"/>
      <c r="E25" s="144"/>
      <c r="F25" s="144"/>
      <c r="G25" s="143"/>
      <c r="H25" s="143"/>
      <c r="I25" s="114"/>
    </row>
    <row r="26" spans="1:9" s="115" customFormat="1" ht="32.25">
      <c r="A26" s="142">
        <v>10</v>
      </c>
      <c r="B26" s="116" t="s">
        <v>517</v>
      </c>
      <c r="C26" s="117">
        <v>10</v>
      </c>
      <c r="D26" s="118" t="s">
        <v>32</v>
      </c>
      <c r="E26" s="144"/>
      <c r="F26" s="144"/>
      <c r="G26" s="143">
        <f>C26*E26</f>
        <v>0</v>
      </c>
      <c r="H26" s="143">
        <f>C26*F26</f>
        <v>0</v>
      </c>
      <c r="I26" s="114"/>
    </row>
    <row r="27" spans="1:9" s="115" customFormat="1" ht="18">
      <c r="A27" s="142"/>
      <c r="B27" s="116"/>
      <c r="C27" s="117"/>
      <c r="D27" s="118"/>
      <c r="E27" s="144"/>
      <c r="F27" s="144"/>
      <c r="G27" s="143"/>
      <c r="H27" s="143"/>
      <c r="I27" s="114"/>
    </row>
    <row r="28" spans="1:9" s="115" customFormat="1" ht="32.25">
      <c r="A28" s="129">
        <v>11</v>
      </c>
      <c r="B28" s="116" t="s">
        <v>518</v>
      </c>
      <c r="C28" s="117">
        <v>6</v>
      </c>
      <c r="D28" s="118" t="s">
        <v>32</v>
      </c>
      <c r="E28" s="144"/>
      <c r="F28" s="144"/>
      <c r="G28" s="143">
        <f>C28*E28</f>
        <v>0</v>
      </c>
      <c r="H28" s="143">
        <f>C28*F28</f>
        <v>0</v>
      </c>
      <c r="I28" s="114"/>
    </row>
    <row r="29" spans="1:9" s="115" customFormat="1" ht="18">
      <c r="A29" s="129"/>
      <c r="B29" s="116"/>
      <c r="C29" s="117"/>
      <c r="D29" s="118"/>
      <c r="E29" s="144"/>
      <c r="F29" s="144"/>
      <c r="G29" s="143"/>
      <c r="H29" s="143"/>
      <c r="I29" s="114"/>
    </row>
    <row r="30" spans="1:9" s="115" customFormat="1" ht="32.25">
      <c r="A30" s="142">
        <v>12</v>
      </c>
      <c r="B30" s="116" t="s">
        <v>519</v>
      </c>
      <c r="C30" s="117">
        <v>1</v>
      </c>
      <c r="D30" s="118" t="s">
        <v>32</v>
      </c>
      <c r="E30" s="144"/>
      <c r="F30" s="144"/>
      <c r="G30" s="143">
        <f>C30*E30</f>
        <v>0</v>
      </c>
      <c r="H30" s="143">
        <f>C30*F30</f>
        <v>0</v>
      </c>
      <c r="I30" s="114"/>
    </row>
    <row r="31" spans="1:9" s="115" customFormat="1" ht="18">
      <c r="A31" s="142"/>
      <c r="B31" s="116"/>
      <c r="C31" s="117"/>
      <c r="D31" s="118"/>
      <c r="E31" s="144"/>
      <c r="F31" s="144"/>
      <c r="G31" s="143"/>
      <c r="H31" s="143"/>
      <c r="I31" s="114"/>
    </row>
    <row r="32" spans="1:9" s="115" customFormat="1" ht="48">
      <c r="A32" s="129">
        <v>13</v>
      </c>
      <c r="B32" s="116" t="s">
        <v>520</v>
      </c>
      <c r="C32" s="117">
        <v>2</v>
      </c>
      <c r="D32" s="118" t="s">
        <v>32</v>
      </c>
      <c r="E32" s="144"/>
      <c r="F32" s="144"/>
      <c r="G32" s="143">
        <f>C32*E32</f>
        <v>0</v>
      </c>
      <c r="H32" s="143">
        <f>C32*F32</f>
        <v>0</v>
      </c>
      <c r="I32" s="114"/>
    </row>
    <row r="34" spans="1:9" s="115" customFormat="1" ht="18">
      <c r="A34" s="145">
        <v>14</v>
      </c>
      <c r="B34" s="146" t="s">
        <v>521</v>
      </c>
      <c r="C34" s="147">
        <v>1655</v>
      </c>
      <c r="D34" s="148" t="s">
        <v>15</v>
      </c>
      <c r="E34" s="144"/>
      <c r="F34" s="144"/>
      <c r="G34" s="143">
        <f>C34*E34</f>
        <v>0</v>
      </c>
      <c r="H34" s="143">
        <f>C34*F34</f>
        <v>0</v>
      </c>
      <c r="I34" s="114"/>
    </row>
    <row r="35" spans="1:9" s="115" customFormat="1" ht="18">
      <c r="A35" s="145"/>
      <c r="B35" s="146"/>
      <c r="C35" s="147"/>
      <c r="D35" s="148"/>
      <c r="E35" s="144"/>
      <c r="F35" s="144"/>
      <c r="G35" s="143"/>
      <c r="H35" s="143"/>
      <c r="I35" s="114"/>
    </row>
    <row r="36" spans="1:9" s="115" customFormat="1" ht="63">
      <c r="A36" s="120">
        <v>15</v>
      </c>
      <c r="B36" s="121" t="s">
        <v>522</v>
      </c>
      <c r="C36" s="122">
        <v>760</v>
      </c>
      <c r="D36" s="123" t="s">
        <v>15</v>
      </c>
      <c r="E36" s="124"/>
      <c r="F36" s="124"/>
      <c r="G36" s="124">
        <f>C36*E36</f>
        <v>0</v>
      </c>
      <c r="H36" s="124">
        <f>C36*F36</f>
        <v>0</v>
      </c>
      <c r="I36" s="114"/>
    </row>
    <row r="37" spans="1:9" s="115" customFormat="1" ht="18">
      <c r="A37" s="145"/>
      <c r="B37" s="146"/>
      <c r="C37" s="147"/>
      <c r="D37" s="148"/>
      <c r="E37" s="144"/>
      <c r="F37" s="144"/>
      <c r="G37" s="143"/>
      <c r="H37" s="143"/>
      <c r="I37" s="114"/>
    </row>
    <row r="38" spans="1:9" s="115" customFormat="1" ht="78.75">
      <c r="A38" s="120">
        <v>16</v>
      </c>
      <c r="B38" s="121" t="s">
        <v>523</v>
      </c>
      <c r="C38" s="123">
        <v>120</v>
      </c>
      <c r="D38" s="123" t="s">
        <v>15</v>
      </c>
      <c r="E38" s="124"/>
      <c r="F38" s="124"/>
      <c r="G38" s="124">
        <f>C38*E38</f>
        <v>0</v>
      </c>
      <c r="H38" s="124">
        <f>C38*F38</f>
        <v>0</v>
      </c>
      <c r="I38" s="114"/>
    </row>
    <row r="39" spans="1:9" s="115" customFormat="1" ht="18">
      <c r="A39" s="145"/>
      <c r="B39" s="146"/>
      <c r="C39" s="147"/>
      <c r="D39" s="148"/>
      <c r="E39" s="144"/>
      <c r="F39" s="144"/>
      <c r="G39" s="143"/>
      <c r="H39" s="143"/>
      <c r="I39" s="114"/>
    </row>
    <row r="40" spans="1:9" s="115" customFormat="1" ht="32.25">
      <c r="A40" s="145">
        <v>17</v>
      </c>
      <c r="B40" s="146" t="s">
        <v>524</v>
      </c>
      <c r="C40" s="147">
        <v>5</v>
      </c>
      <c r="D40" s="148" t="s">
        <v>32</v>
      </c>
      <c r="E40" s="144"/>
      <c r="F40" s="144"/>
      <c r="G40" s="143">
        <f>C40*E40</f>
        <v>0</v>
      </c>
      <c r="H40" s="143">
        <f>C40*F40</f>
        <v>0</v>
      </c>
      <c r="I40" s="114"/>
    </row>
    <row r="41" spans="1:9" s="115" customFormat="1" ht="18">
      <c r="A41" s="145"/>
      <c r="B41" s="146"/>
      <c r="C41" s="147"/>
      <c r="D41" s="148"/>
      <c r="E41" s="144"/>
      <c r="F41" s="144"/>
      <c r="G41" s="143"/>
      <c r="H41" s="143"/>
      <c r="I41" s="114"/>
    </row>
    <row r="42" spans="1:9" s="115" customFormat="1" ht="32.25">
      <c r="A42" s="145">
        <v>18</v>
      </c>
      <c r="B42" s="146" t="s">
        <v>525</v>
      </c>
      <c r="C42" s="147">
        <v>10</v>
      </c>
      <c r="D42" s="148" t="s">
        <v>32</v>
      </c>
      <c r="E42" s="144"/>
      <c r="F42" s="144"/>
      <c r="G42" s="143">
        <f>C42*E42</f>
        <v>0</v>
      </c>
      <c r="H42" s="143">
        <f>C42*F42</f>
        <v>0</v>
      </c>
      <c r="I42" s="114"/>
    </row>
    <row r="43" spans="1:9" s="115" customFormat="1" ht="18">
      <c r="A43" s="145"/>
      <c r="B43" s="146"/>
      <c r="C43" s="147"/>
      <c r="D43" s="148"/>
      <c r="E43" s="144"/>
      <c r="F43" s="144"/>
      <c r="G43" s="143"/>
      <c r="H43" s="143"/>
      <c r="I43" s="114"/>
    </row>
    <row r="44" spans="1:9" s="115" customFormat="1" ht="79.5">
      <c r="A44" s="145">
        <v>19</v>
      </c>
      <c r="B44" s="146" t="s">
        <v>526</v>
      </c>
      <c r="C44" s="147">
        <v>1</v>
      </c>
      <c r="D44" s="148" t="s">
        <v>30</v>
      </c>
      <c r="E44" s="144"/>
      <c r="F44" s="144"/>
      <c r="G44" s="143">
        <f>C44*E44</f>
        <v>0</v>
      </c>
      <c r="H44" s="143">
        <f>C44*F44</f>
        <v>0</v>
      </c>
      <c r="I44" s="114"/>
    </row>
    <row r="45" spans="1:9" s="115" customFormat="1" ht="18">
      <c r="A45" s="145"/>
      <c r="B45" s="146"/>
      <c r="C45" s="147"/>
      <c r="D45" s="148"/>
      <c r="E45" s="144"/>
      <c r="F45" s="144"/>
      <c r="G45" s="143"/>
      <c r="H45" s="143"/>
      <c r="I45" s="114"/>
    </row>
    <row r="46" spans="1:9" s="115" customFormat="1" ht="18">
      <c r="A46" s="145">
        <v>20</v>
      </c>
      <c r="B46" s="146" t="s">
        <v>527</v>
      </c>
      <c r="C46" s="147">
        <v>33</v>
      </c>
      <c r="D46" s="148" t="s">
        <v>32</v>
      </c>
      <c r="E46" s="144"/>
      <c r="F46" s="144"/>
      <c r="G46" s="143">
        <f>C46*E46</f>
        <v>0</v>
      </c>
      <c r="H46" s="143">
        <f>C46*F46</f>
        <v>0</v>
      </c>
      <c r="I46" s="114"/>
    </row>
    <row r="47" spans="1:9" s="115" customFormat="1" ht="18">
      <c r="A47" s="145"/>
      <c r="B47" s="146"/>
      <c r="C47" s="147"/>
      <c r="D47" s="148"/>
      <c r="E47" s="144"/>
      <c r="F47" s="144"/>
      <c r="G47" s="143"/>
      <c r="H47" s="143"/>
      <c r="I47" s="114"/>
    </row>
    <row r="48" spans="1:9" s="115" customFormat="1" ht="18">
      <c r="A48" s="145">
        <v>21</v>
      </c>
      <c r="B48" s="146" t="s">
        <v>528</v>
      </c>
      <c r="C48" s="147">
        <v>1</v>
      </c>
      <c r="D48" s="148" t="s">
        <v>32</v>
      </c>
      <c r="E48" s="144"/>
      <c r="F48" s="144"/>
      <c r="G48" s="136">
        <f>C48*E48</f>
        <v>0</v>
      </c>
      <c r="H48" s="136">
        <f>C48*F48</f>
        <v>0</v>
      </c>
      <c r="I48" s="114"/>
    </row>
    <row r="49" spans="1:9" s="115" customFormat="1" ht="18">
      <c r="A49" s="145"/>
      <c r="B49" s="146"/>
      <c r="C49" s="147"/>
      <c r="D49" s="148"/>
      <c r="E49" s="144"/>
      <c r="F49" s="144"/>
      <c r="G49" s="136"/>
      <c r="H49" s="136"/>
      <c r="I49" s="114"/>
    </row>
    <row r="50" spans="1:9" s="115" customFormat="1" ht="48">
      <c r="A50" s="149">
        <v>22</v>
      </c>
      <c r="B50" s="146" t="s">
        <v>529</v>
      </c>
      <c r="C50" s="147">
        <v>1</v>
      </c>
      <c r="D50" s="148" t="s">
        <v>32</v>
      </c>
      <c r="E50" s="144"/>
      <c r="F50" s="144"/>
      <c r="G50" s="136">
        <f>C50*E50</f>
        <v>0</v>
      </c>
      <c r="H50" s="136">
        <f>C50*F50</f>
        <v>0</v>
      </c>
      <c r="I50" s="114"/>
    </row>
    <row r="51" spans="1:9" ht="18">
      <c r="A51" s="150"/>
      <c r="B51" s="138" t="s">
        <v>493</v>
      </c>
      <c r="C51" s="138"/>
      <c r="D51" s="138"/>
      <c r="E51" s="138"/>
      <c r="F51" s="138"/>
      <c r="G51" s="139">
        <f>SUM(G6:G50)</f>
        <v>0</v>
      </c>
      <c r="H51" s="140"/>
      <c r="I51" s="108"/>
    </row>
    <row r="52" spans="1:9" ht="18">
      <c r="A52" s="150"/>
      <c r="B52" s="138" t="s">
        <v>494</v>
      </c>
      <c r="C52" s="138"/>
      <c r="D52" s="138"/>
      <c r="E52" s="138"/>
      <c r="F52" s="138"/>
      <c r="G52" s="151"/>
      <c r="H52" s="152">
        <f>SUM(H5:H51)</f>
        <v>0</v>
      </c>
      <c r="I52" s="108"/>
    </row>
    <row r="53" spans="1:9" ht="31.5">
      <c r="A53" s="105"/>
      <c r="B53" s="106" t="s">
        <v>495</v>
      </c>
      <c r="C53" s="107"/>
      <c r="D53" s="106"/>
      <c r="E53" s="107"/>
      <c r="F53" s="107"/>
      <c r="G53" s="339">
        <f>G51+H52</f>
        <v>0</v>
      </c>
      <c r="H53" s="339"/>
      <c r="I53" s="108"/>
    </row>
  </sheetData>
  <mergeCells count="2">
    <mergeCell ref="A2:H2"/>
    <mergeCell ref="G53:H53"/>
  </mergeCells>
  <pageMargins left="0.75" right="0.75" top="1" bottom="1" header="0.5" footer="0.5"/>
  <pageSetup paperSize="9" scale="73"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1"/>
  <sheetViews>
    <sheetView view="pageBreakPreview" zoomScale="60" zoomScaleNormal="100" workbookViewId="0">
      <selection activeCell="E5" sqref="E5:F36"/>
    </sheetView>
  </sheetViews>
  <sheetFormatPr defaultRowHeight="15.75"/>
  <cols>
    <col min="1" max="1" width="4.7109375" style="103" customWidth="1"/>
    <col min="2" max="2" width="24.85546875" style="103" customWidth="1"/>
    <col min="3" max="3" width="7.7109375" style="103" bestFit="1" customWidth="1"/>
    <col min="4" max="4" width="7.28515625" style="103" bestFit="1" customWidth="1"/>
    <col min="5" max="6" width="15.7109375" style="103" customWidth="1"/>
    <col min="7" max="8" width="20.7109375" style="103" customWidth="1"/>
    <col min="9" max="256" width="9.140625" style="103"/>
    <col min="257" max="257" width="4.7109375" style="103" customWidth="1"/>
    <col min="258" max="258" width="24.85546875" style="103" customWidth="1"/>
    <col min="259" max="259" width="7.5703125" style="103" bestFit="1" customWidth="1"/>
    <col min="260" max="260" width="7.28515625" style="103" bestFit="1" customWidth="1"/>
    <col min="261" max="262" width="9.85546875" style="103" bestFit="1" customWidth="1"/>
    <col min="263" max="264" width="11.42578125" style="103" bestFit="1" customWidth="1"/>
    <col min="265" max="512" width="9.140625" style="103"/>
    <col min="513" max="513" width="4.7109375" style="103" customWidth="1"/>
    <col min="514" max="514" width="24.85546875" style="103" customWidth="1"/>
    <col min="515" max="515" width="7.5703125" style="103" bestFit="1" customWidth="1"/>
    <col min="516" max="516" width="7.28515625" style="103" bestFit="1" customWidth="1"/>
    <col min="517" max="518" width="9.85546875" style="103" bestFit="1" customWidth="1"/>
    <col min="519" max="520" width="11.42578125" style="103" bestFit="1" customWidth="1"/>
    <col min="521" max="768" width="9.140625" style="103"/>
    <col min="769" max="769" width="4.7109375" style="103" customWidth="1"/>
    <col min="770" max="770" width="24.85546875" style="103" customWidth="1"/>
    <col min="771" max="771" width="7.5703125" style="103" bestFit="1" customWidth="1"/>
    <col min="772" max="772" width="7.28515625" style="103" bestFit="1" customWidth="1"/>
    <col min="773" max="774" width="9.85546875" style="103" bestFit="1" customWidth="1"/>
    <col min="775" max="776" width="11.42578125" style="103" bestFit="1" customWidth="1"/>
    <col min="777" max="1024" width="9.140625" style="103"/>
    <col min="1025" max="1025" width="4.7109375" style="103" customWidth="1"/>
    <col min="1026" max="1026" width="24.85546875" style="103" customWidth="1"/>
    <col min="1027" max="1027" width="7.5703125" style="103" bestFit="1" customWidth="1"/>
    <col min="1028" max="1028" width="7.28515625" style="103" bestFit="1" customWidth="1"/>
    <col min="1029" max="1030" width="9.85546875" style="103" bestFit="1" customWidth="1"/>
    <col min="1031" max="1032" width="11.42578125" style="103" bestFit="1" customWidth="1"/>
    <col min="1033" max="1280" width="9.140625" style="103"/>
    <col min="1281" max="1281" width="4.7109375" style="103" customWidth="1"/>
    <col min="1282" max="1282" width="24.85546875" style="103" customWidth="1"/>
    <col min="1283" max="1283" width="7.5703125" style="103" bestFit="1" customWidth="1"/>
    <col min="1284" max="1284" width="7.28515625" style="103" bestFit="1" customWidth="1"/>
    <col min="1285" max="1286" width="9.85546875" style="103" bestFit="1" customWidth="1"/>
    <col min="1287" max="1288" width="11.42578125" style="103" bestFit="1" customWidth="1"/>
    <col min="1289" max="1536" width="9.140625" style="103"/>
    <col min="1537" max="1537" width="4.7109375" style="103" customWidth="1"/>
    <col min="1538" max="1538" width="24.85546875" style="103" customWidth="1"/>
    <col min="1539" max="1539" width="7.5703125" style="103" bestFit="1" customWidth="1"/>
    <col min="1540" max="1540" width="7.28515625" style="103" bestFit="1" customWidth="1"/>
    <col min="1541" max="1542" width="9.85546875" style="103" bestFit="1" customWidth="1"/>
    <col min="1543" max="1544" width="11.42578125" style="103" bestFit="1" customWidth="1"/>
    <col min="1545" max="1792" width="9.140625" style="103"/>
    <col min="1793" max="1793" width="4.7109375" style="103" customWidth="1"/>
    <col min="1794" max="1794" width="24.85546875" style="103" customWidth="1"/>
    <col min="1795" max="1795" width="7.5703125" style="103" bestFit="1" customWidth="1"/>
    <col min="1796" max="1796" width="7.28515625" style="103" bestFit="1" customWidth="1"/>
    <col min="1797" max="1798" width="9.85546875" style="103" bestFit="1" customWidth="1"/>
    <col min="1799" max="1800" width="11.42578125" style="103" bestFit="1" customWidth="1"/>
    <col min="1801" max="2048" width="9.140625" style="103"/>
    <col min="2049" max="2049" width="4.7109375" style="103" customWidth="1"/>
    <col min="2050" max="2050" width="24.85546875" style="103" customWidth="1"/>
    <col min="2051" max="2051" width="7.5703125" style="103" bestFit="1" customWidth="1"/>
    <col min="2052" max="2052" width="7.28515625" style="103" bestFit="1" customWidth="1"/>
    <col min="2053" max="2054" width="9.85546875" style="103" bestFit="1" customWidth="1"/>
    <col min="2055" max="2056" width="11.42578125" style="103" bestFit="1" customWidth="1"/>
    <col min="2057" max="2304" width="9.140625" style="103"/>
    <col min="2305" max="2305" width="4.7109375" style="103" customWidth="1"/>
    <col min="2306" max="2306" width="24.85546875" style="103" customWidth="1"/>
    <col min="2307" max="2307" width="7.5703125" style="103" bestFit="1" customWidth="1"/>
    <col min="2308" max="2308" width="7.28515625" style="103" bestFit="1" customWidth="1"/>
    <col min="2309" max="2310" width="9.85546875" style="103" bestFit="1" customWidth="1"/>
    <col min="2311" max="2312" width="11.42578125" style="103" bestFit="1" customWidth="1"/>
    <col min="2313" max="2560" width="9.140625" style="103"/>
    <col min="2561" max="2561" width="4.7109375" style="103" customWidth="1"/>
    <col min="2562" max="2562" width="24.85546875" style="103" customWidth="1"/>
    <col min="2563" max="2563" width="7.5703125" style="103" bestFit="1" customWidth="1"/>
    <col min="2564" max="2564" width="7.28515625" style="103" bestFit="1" customWidth="1"/>
    <col min="2565" max="2566" width="9.85546875" style="103" bestFit="1" customWidth="1"/>
    <col min="2567" max="2568" width="11.42578125" style="103" bestFit="1" customWidth="1"/>
    <col min="2569" max="2816" width="9.140625" style="103"/>
    <col min="2817" max="2817" width="4.7109375" style="103" customWidth="1"/>
    <col min="2818" max="2818" width="24.85546875" style="103" customWidth="1"/>
    <col min="2819" max="2819" width="7.5703125" style="103" bestFit="1" customWidth="1"/>
    <col min="2820" max="2820" width="7.28515625" style="103" bestFit="1" customWidth="1"/>
    <col min="2821" max="2822" width="9.85546875" style="103" bestFit="1" customWidth="1"/>
    <col min="2823" max="2824" width="11.42578125" style="103" bestFit="1" customWidth="1"/>
    <col min="2825" max="3072" width="9.140625" style="103"/>
    <col min="3073" max="3073" width="4.7109375" style="103" customWidth="1"/>
    <col min="3074" max="3074" width="24.85546875" style="103" customWidth="1"/>
    <col min="3075" max="3075" width="7.5703125" style="103" bestFit="1" customWidth="1"/>
    <col min="3076" max="3076" width="7.28515625" style="103" bestFit="1" customWidth="1"/>
    <col min="3077" max="3078" width="9.85546875" style="103" bestFit="1" customWidth="1"/>
    <col min="3079" max="3080" width="11.42578125" style="103" bestFit="1" customWidth="1"/>
    <col min="3081" max="3328" width="9.140625" style="103"/>
    <col min="3329" max="3329" width="4.7109375" style="103" customWidth="1"/>
    <col min="3330" max="3330" width="24.85546875" style="103" customWidth="1"/>
    <col min="3331" max="3331" width="7.5703125" style="103" bestFit="1" customWidth="1"/>
    <col min="3332" max="3332" width="7.28515625" style="103" bestFit="1" customWidth="1"/>
    <col min="3333" max="3334" width="9.85546875" style="103" bestFit="1" customWidth="1"/>
    <col min="3335" max="3336" width="11.42578125" style="103" bestFit="1" customWidth="1"/>
    <col min="3337" max="3584" width="9.140625" style="103"/>
    <col min="3585" max="3585" width="4.7109375" style="103" customWidth="1"/>
    <col min="3586" max="3586" width="24.85546875" style="103" customWidth="1"/>
    <col min="3587" max="3587" width="7.5703125" style="103" bestFit="1" customWidth="1"/>
    <col min="3588" max="3588" width="7.28515625" style="103" bestFit="1" customWidth="1"/>
    <col min="3589" max="3590" width="9.85546875" style="103" bestFit="1" customWidth="1"/>
    <col min="3591" max="3592" width="11.42578125" style="103" bestFit="1" customWidth="1"/>
    <col min="3593" max="3840" width="9.140625" style="103"/>
    <col min="3841" max="3841" width="4.7109375" style="103" customWidth="1"/>
    <col min="3842" max="3842" width="24.85546875" style="103" customWidth="1"/>
    <col min="3843" max="3843" width="7.5703125" style="103" bestFit="1" customWidth="1"/>
    <col min="3844" max="3844" width="7.28515625" style="103" bestFit="1" customWidth="1"/>
    <col min="3845" max="3846" width="9.85546875" style="103" bestFit="1" customWidth="1"/>
    <col min="3847" max="3848" width="11.42578125" style="103" bestFit="1" customWidth="1"/>
    <col min="3849" max="4096" width="9.140625" style="103"/>
    <col min="4097" max="4097" width="4.7109375" style="103" customWidth="1"/>
    <col min="4098" max="4098" width="24.85546875" style="103" customWidth="1"/>
    <col min="4099" max="4099" width="7.5703125" style="103" bestFit="1" customWidth="1"/>
    <col min="4100" max="4100" width="7.28515625" style="103" bestFit="1" customWidth="1"/>
    <col min="4101" max="4102" width="9.85546875" style="103" bestFit="1" customWidth="1"/>
    <col min="4103" max="4104" width="11.42578125" style="103" bestFit="1" customWidth="1"/>
    <col min="4105" max="4352" width="9.140625" style="103"/>
    <col min="4353" max="4353" width="4.7109375" style="103" customWidth="1"/>
    <col min="4354" max="4354" width="24.85546875" style="103" customWidth="1"/>
    <col min="4355" max="4355" width="7.5703125" style="103" bestFit="1" customWidth="1"/>
    <col min="4356" max="4356" width="7.28515625" style="103" bestFit="1" customWidth="1"/>
    <col min="4357" max="4358" width="9.85546875" style="103" bestFit="1" customWidth="1"/>
    <col min="4359" max="4360" width="11.42578125" style="103" bestFit="1" customWidth="1"/>
    <col min="4361" max="4608" width="9.140625" style="103"/>
    <col min="4609" max="4609" width="4.7109375" style="103" customWidth="1"/>
    <col min="4610" max="4610" width="24.85546875" style="103" customWidth="1"/>
    <col min="4611" max="4611" width="7.5703125" style="103" bestFit="1" customWidth="1"/>
    <col min="4612" max="4612" width="7.28515625" style="103" bestFit="1" customWidth="1"/>
    <col min="4613" max="4614" width="9.85546875" style="103" bestFit="1" customWidth="1"/>
    <col min="4615" max="4616" width="11.42578125" style="103" bestFit="1" customWidth="1"/>
    <col min="4617" max="4864" width="9.140625" style="103"/>
    <col min="4865" max="4865" width="4.7109375" style="103" customWidth="1"/>
    <col min="4866" max="4866" width="24.85546875" style="103" customWidth="1"/>
    <col min="4867" max="4867" width="7.5703125" style="103" bestFit="1" customWidth="1"/>
    <col min="4868" max="4868" width="7.28515625" style="103" bestFit="1" customWidth="1"/>
    <col min="4869" max="4870" width="9.85546875" style="103" bestFit="1" customWidth="1"/>
    <col min="4871" max="4872" width="11.42578125" style="103" bestFit="1" customWidth="1"/>
    <col min="4873" max="5120" width="9.140625" style="103"/>
    <col min="5121" max="5121" width="4.7109375" style="103" customWidth="1"/>
    <col min="5122" max="5122" width="24.85546875" style="103" customWidth="1"/>
    <col min="5123" max="5123" width="7.5703125" style="103" bestFit="1" customWidth="1"/>
    <col min="5124" max="5124" width="7.28515625" style="103" bestFit="1" customWidth="1"/>
    <col min="5125" max="5126" width="9.85546875" style="103" bestFit="1" customWidth="1"/>
    <col min="5127" max="5128" width="11.42578125" style="103" bestFit="1" customWidth="1"/>
    <col min="5129" max="5376" width="9.140625" style="103"/>
    <col min="5377" max="5377" width="4.7109375" style="103" customWidth="1"/>
    <col min="5378" max="5378" width="24.85546875" style="103" customWidth="1"/>
    <col min="5379" max="5379" width="7.5703125" style="103" bestFit="1" customWidth="1"/>
    <col min="5380" max="5380" width="7.28515625" style="103" bestFit="1" customWidth="1"/>
    <col min="5381" max="5382" width="9.85546875" style="103" bestFit="1" customWidth="1"/>
    <col min="5383" max="5384" width="11.42578125" style="103" bestFit="1" customWidth="1"/>
    <col min="5385" max="5632" width="9.140625" style="103"/>
    <col min="5633" max="5633" width="4.7109375" style="103" customWidth="1"/>
    <col min="5634" max="5634" width="24.85546875" style="103" customWidth="1"/>
    <col min="5635" max="5635" width="7.5703125" style="103" bestFit="1" customWidth="1"/>
    <col min="5636" max="5636" width="7.28515625" style="103" bestFit="1" customWidth="1"/>
    <col min="5637" max="5638" width="9.85546875" style="103" bestFit="1" customWidth="1"/>
    <col min="5639" max="5640" width="11.42578125" style="103" bestFit="1" customWidth="1"/>
    <col min="5641" max="5888" width="9.140625" style="103"/>
    <col min="5889" max="5889" width="4.7109375" style="103" customWidth="1"/>
    <col min="5890" max="5890" width="24.85546875" style="103" customWidth="1"/>
    <col min="5891" max="5891" width="7.5703125" style="103" bestFit="1" customWidth="1"/>
    <col min="5892" max="5892" width="7.28515625" style="103" bestFit="1" customWidth="1"/>
    <col min="5893" max="5894" width="9.85546875" style="103" bestFit="1" customWidth="1"/>
    <col min="5895" max="5896" width="11.42578125" style="103" bestFit="1" customWidth="1"/>
    <col min="5897" max="6144" width="9.140625" style="103"/>
    <col min="6145" max="6145" width="4.7109375" style="103" customWidth="1"/>
    <col min="6146" max="6146" width="24.85546875" style="103" customWidth="1"/>
    <col min="6147" max="6147" width="7.5703125" style="103" bestFit="1" customWidth="1"/>
    <col min="6148" max="6148" width="7.28515625" style="103" bestFit="1" customWidth="1"/>
    <col min="6149" max="6150" width="9.85546875" style="103" bestFit="1" customWidth="1"/>
    <col min="6151" max="6152" width="11.42578125" style="103" bestFit="1" customWidth="1"/>
    <col min="6153" max="6400" width="9.140625" style="103"/>
    <col min="6401" max="6401" width="4.7109375" style="103" customWidth="1"/>
    <col min="6402" max="6402" width="24.85546875" style="103" customWidth="1"/>
    <col min="6403" max="6403" width="7.5703125" style="103" bestFit="1" customWidth="1"/>
    <col min="6404" max="6404" width="7.28515625" style="103" bestFit="1" customWidth="1"/>
    <col min="6405" max="6406" width="9.85546875" style="103" bestFit="1" customWidth="1"/>
    <col min="6407" max="6408" width="11.42578125" style="103" bestFit="1" customWidth="1"/>
    <col min="6409" max="6656" width="9.140625" style="103"/>
    <col min="6657" max="6657" width="4.7109375" style="103" customWidth="1"/>
    <col min="6658" max="6658" width="24.85546875" style="103" customWidth="1"/>
    <col min="6659" max="6659" width="7.5703125" style="103" bestFit="1" customWidth="1"/>
    <col min="6660" max="6660" width="7.28515625" style="103" bestFit="1" customWidth="1"/>
    <col min="6661" max="6662" width="9.85546875" style="103" bestFit="1" customWidth="1"/>
    <col min="6663" max="6664" width="11.42578125" style="103" bestFit="1" customWidth="1"/>
    <col min="6665" max="6912" width="9.140625" style="103"/>
    <col min="6913" max="6913" width="4.7109375" style="103" customWidth="1"/>
    <col min="6914" max="6914" width="24.85546875" style="103" customWidth="1"/>
    <col min="6915" max="6915" width="7.5703125" style="103" bestFit="1" customWidth="1"/>
    <col min="6916" max="6916" width="7.28515625" style="103" bestFit="1" customWidth="1"/>
    <col min="6917" max="6918" width="9.85546875" style="103" bestFit="1" customWidth="1"/>
    <col min="6919" max="6920" width="11.42578125" style="103" bestFit="1" customWidth="1"/>
    <col min="6921" max="7168" width="9.140625" style="103"/>
    <col min="7169" max="7169" width="4.7109375" style="103" customWidth="1"/>
    <col min="7170" max="7170" width="24.85546875" style="103" customWidth="1"/>
    <col min="7171" max="7171" width="7.5703125" style="103" bestFit="1" customWidth="1"/>
    <col min="7172" max="7172" width="7.28515625" style="103" bestFit="1" customWidth="1"/>
    <col min="7173" max="7174" width="9.85546875" style="103" bestFit="1" customWidth="1"/>
    <col min="7175" max="7176" width="11.42578125" style="103" bestFit="1" customWidth="1"/>
    <col min="7177" max="7424" width="9.140625" style="103"/>
    <col min="7425" max="7425" width="4.7109375" style="103" customWidth="1"/>
    <col min="7426" max="7426" width="24.85546875" style="103" customWidth="1"/>
    <col min="7427" max="7427" width="7.5703125" style="103" bestFit="1" customWidth="1"/>
    <col min="7428" max="7428" width="7.28515625" style="103" bestFit="1" customWidth="1"/>
    <col min="7429" max="7430" width="9.85546875" style="103" bestFit="1" customWidth="1"/>
    <col min="7431" max="7432" width="11.42578125" style="103" bestFit="1" customWidth="1"/>
    <col min="7433" max="7680" width="9.140625" style="103"/>
    <col min="7681" max="7681" width="4.7109375" style="103" customWidth="1"/>
    <col min="7682" max="7682" width="24.85546875" style="103" customWidth="1"/>
    <col min="7683" max="7683" width="7.5703125" style="103" bestFit="1" customWidth="1"/>
    <col min="7684" max="7684" width="7.28515625" style="103" bestFit="1" customWidth="1"/>
    <col min="7685" max="7686" width="9.85546875" style="103" bestFit="1" customWidth="1"/>
    <col min="7687" max="7688" width="11.42578125" style="103" bestFit="1" customWidth="1"/>
    <col min="7689" max="7936" width="9.140625" style="103"/>
    <col min="7937" max="7937" width="4.7109375" style="103" customWidth="1"/>
    <col min="7938" max="7938" width="24.85546875" style="103" customWidth="1"/>
    <col min="7939" max="7939" width="7.5703125" style="103" bestFit="1" customWidth="1"/>
    <col min="7940" max="7940" width="7.28515625" style="103" bestFit="1" customWidth="1"/>
    <col min="7941" max="7942" width="9.85546875" style="103" bestFit="1" customWidth="1"/>
    <col min="7943" max="7944" width="11.42578125" style="103" bestFit="1" customWidth="1"/>
    <col min="7945" max="8192" width="9.140625" style="103"/>
    <col min="8193" max="8193" width="4.7109375" style="103" customWidth="1"/>
    <col min="8194" max="8194" width="24.85546875" style="103" customWidth="1"/>
    <col min="8195" max="8195" width="7.5703125" style="103" bestFit="1" customWidth="1"/>
    <col min="8196" max="8196" width="7.28515625" style="103" bestFit="1" customWidth="1"/>
    <col min="8197" max="8198" width="9.85546875" style="103" bestFit="1" customWidth="1"/>
    <col min="8199" max="8200" width="11.42578125" style="103" bestFit="1" customWidth="1"/>
    <col min="8201" max="8448" width="9.140625" style="103"/>
    <col min="8449" max="8449" width="4.7109375" style="103" customWidth="1"/>
    <col min="8450" max="8450" width="24.85546875" style="103" customWidth="1"/>
    <col min="8451" max="8451" width="7.5703125" style="103" bestFit="1" customWidth="1"/>
    <col min="8452" max="8452" width="7.28515625" style="103" bestFit="1" customWidth="1"/>
    <col min="8453" max="8454" width="9.85546875" style="103" bestFit="1" customWidth="1"/>
    <col min="8455" max="8456" width="11.42578125" style="103" bestFit="1" customWidth="1"/>
    <col min="8457" max="8704" width="9.140625" style="103"/>
    <col min="8705" max="8705" width="4.7109375" style="103" customWidth="1"/>
    <col min="8706" max="8706" width="24.85546875" style="103" customWidth="1"/>
    <col min="8707" max="8707" width="7.5703125" style="103" bestFit="1" customWidth="1"/>
    <col min="8708" max="8708" width="7.28515625" style="103" bestFit="1" customWidth="1"/>
    <col min="8709" max="8710" width="9.85546875" style="103" bestFit="1" customWidth="1"/>
    <col min="8711" max="8712" width="11.42578125" style="103" bestFit="1" customWidth="1"/>
    <col min="8713" max="8960" width="9.140625" style="103"/>
    <col min="8961" max="8961" width="4.7109375" style="103" customWidth="1"/>
    <col min="8962" max="8962" width="24.85546875" style="103" customWidth="1"/>
    <col min="8963" max="8963" width="7.5703125" style="103" bestFit="1" customWidth="1"/>
    <col min="8964" max="8964" width="7.28515625" style="103" bestFit="1" customWidth="1"/>
    <col min="8965" max="8966" width="9.85546875" style="103" bestFit="1" customWidth="1"/>
    <col min="8967" max="8968" width="11.42578125" style="103" bestFit="1" customWidth="1"/>
    <col min="8969" max="9216" width="9.140625" style="103"/>
    <col min="9217" max="9217" width="4.7109375" style="103" customWidth="1"/>
    <col min="9218" max="9218" width="24.85546875" style="103" customWidth="1"/>
    <col min="9219" max="9219" width="7.5703125" style="103" bestFit="1" customWidth="1"/>
    <col min="9220" max="9220" width="7.28515625" style="103" bestFit="1" customWidth="1"/>
    <col min="9221" max="9222" width="9.85546875" style="103" bestFit="1" customWidth="1"/>
    <col min="9223" max="9224" width="11.42578125" style="103" bestFit="1" customWidth="1"/>
    <col min="9225" max="9472" width="9.140625" style="103"/>
    <col min="9473" max="9473" width="4.7109375" style="103" customWidth="1"/>
    <col min="9474" max="9474" width="24.85546875" style="103" customWidth="1"/>
    <col min="9475" max="9475" width="7.5703125" style="103" bestFit="1" customWidth="1"/>
    <col min="9476" max="9476" width="7.28515625" style="103" bestFit="1" customWidth="1"/>
    <col min="9477" max="9478" width="9.85546875" style="103" bestFit="1" customWidth="1"/>
    <col min="9479" max="9480" width="11.42578125" style="103" bestFit="1" customWidth="1"/>
    <col min="9481" max="9728" width="9.140625" style="103"/>
    <col min="9729" max="9729" width="4.7109375" style="103" customWidth="1"/>
    <col min="9730" max="9730" width="24.85546875" style="103" customWidth="1"/>
    <col min="9731" max="9731" width="7.5703125" style="103" bestFit="1" customWidth="1"/>
    <col min="9732" max="9732" width="7.28515625" style="103" bestFit="1" customWidth="1"/>
    <col min="9733" max="9734" width="9.85546875" style="103" bestFit="1" customWidth="1"/>
    <col min="9735" max="9736" width="11.42578125" style="103" bestFit="1" customWidth="1"/>
    <col min="9737" max="9984" width="9.140625" style="103"/>
    <col min="9985" max="9985" width="4.7109375" style="103" customWidth="1"/>
    <col min="9986" max="9986" width="24.85546875" style="103" customWidth="1"/>
    <col min="9987" max="9987" width="7.5703125" style="103" bestFit="1" customWidth="1"/>
    <col min="9988" max="9988" width="7.28515625" style="103" bestFit="1" customWidth="1"/>
    <col min="9989" max="9990" width="9.85546875" style="103" bestFit="1" customWidth="1"/>
    <col min="9991" max="9992" width="11.42578125" style="103" bestFit="1" customWidth="1"/>
    <col min="9993" max="10240" width="9.140625" style="103"/>
    <col min="10241" max="10241" width="4.7109375" style="103" customWidth="1"/>
    <col min="10242" max="10242" width="24.85546875" style="103" customWidth="1"/>
    <col min="10243" max="10243" width="7.5703125" style="103" bestFit="1" customWidth="1"/>
    <col min="10244" max="10244" width="7.28515625" style="103" bestFit="1" customWidth="1"/>
    <col min="10245" max="10246" width="9.85546875" style="103" bestFit="1" customWidth="1"/>
    <col min="10247" max="10248" width="11.42578125" style="103" bestFit="1" customWidth="1"/>
    <col min="10249" max="10496" width="9.140625" style="103"/>
    <col min="10497" max="10497" width="4.7109375" style="103" customWidth="1"/>
    <col min="10498" max="10498" width="24.85546875" style="103" customWidth="1"/>
    <col min="10499" max="10499" width="7.5703125" style="103" bestFit="1" customWidth="1"/>
    <col min="10500" max="10500" width="7.28515625" style="103" bestFit="1" customWidth="1"/>
    <col min="10501" max="10502" width="9.85546875" style="103" bestFit="1" customWidth="1"/>
    <col min="10503" max="10504" width="11.42578125" style="103" bestFit="1" customWidth="1"/>
    <col min="10505" max="10752" width="9.140625" style="103"/>
    <col min="10753" max="10753" width="4.7109375" style="103" customWidth="1"/>
    <col min="10754" max="10754" width="24.85546875" style="103" customWidth="1"/>
    <col min="10755" max="10755" width="7.5703125" style="103" bestFit="1" customWidth="1"/>
    <col min="10756" max="10756" width="7.28515625" style="103" bestFit="1" customWidth="1"/>
    <col min="10757" max="10758" width="9.85546875" style="103" bestFit="1" customWidth="1"/>
    <col min="10759" max="10760" width="11.42578125" style="103" bestFit="1" customWidth="1"/>
    <col min="10761" max="11008" width="9.140625" style="103"/>
    <col min="11009" max="11009" width="4.7109375" style="103" customWidth="1"/>
    <col min="11010" max="11010" width="24.85546875" style="103" customWidth="1"/>
    <col min="11011" max="11011" width="7.5703125" style="103" bestFit="1" customWidth="1"/>
    <col min="11012" max="11012" width="7.28515625" style="103" bestFit="1" customWidth="1"/>
    <col min="11013" max="11014" width="9.85546875" style="103" bestFit="1" customWidth="1"/>
    <col min="11015" max="11016" width="11.42578125" style="103" bestFit="1" customWidth="1"/>
    <col min="11017" max="11264" width="9.140625" style="103"/>
    <col min="11265" max="11265" width="4.7109375" style="103" customWidth="1"/>
    <col min="11266" max="11266" width="24.85546875" style="103" customWidth="1"/>
    <col min="11267" max="11267" width="7.5703125" style="103" bestFit="1" customWidth="1"/>
    <col min="11268" max="11268" width="7.28515625" style="103" bestFit="1" customWidth="1"/>
    <col min="11269" max="11270" width="9.85546875" style="103" bestFit="1" customWidth="1"/>
    <col min="11271" max="11272" width="11.42578125" style="103" bestFit="1" customWidth="1"/>
    <col min="11273" max="11520" width="9.140625" style="103"/>
    <col min="11521" max="11521" width="4.7109375" style="103" customWidth="1"/>
    <col min="11522" max="11522" width="24.85546875" style="103" customWidth="1"/>
    <col min="11523" max="11523" width="7.5703125" style="103" bestFit="1" customWidth="1"/>
    <col min="11524" max="11524" width="7.28515625" style="103" bestFit="1" customWidth="1"/>
    <col min="11525" max="11526" width="9.85546875" style="103" bestFit="1" customWidth="1"/>
    <col min="11527" max="11528" width="11.42578125" style="103" bestFit="1" customWidth="1"/>
    <col min="11529" max="11776" width="9.140625" style="103"/>
    <col min="11777" max="11777" width="4.7109375" style="103" customWidth="1"/>
    <col min="11778" max="11778" width="24.85546875" style="103" customWidth="1"/>
    <col min="11779" max="11779" width="7.5703125" style="103" bestFit="1" customWidth="1"/>
    <col min="11780" max="11780" width="7.28515625" style="103" bestFit="1" customWidth="1"/>
    <col min="11781" max="11782" width="9.85546875" style="103" bestFit="1" customWidth="1"/>
    <col min="11783" max="11784" width="11.42578125" style="103" bestFit="1" customWidth="1"/>
    <col min="11785" max="12032" width="9.140625" style="103"/>
    <col min="12033" max="12033" width="4.7109375" style="103" customWidth="1"/>
    <col min="12034" max="12034" width="24.85546875" style="103" customWidth="1"/>
    <col min="12035" max="12035" width="7.5703125" style="103" bestFit="1" customWidth="1"/>
    <col min="12036" max="12036" width="7.28515625" style="103" bestFit="1" customWidth="1"/>
    <col min="12037" max="12038" width="9.85546875" style="103" bestFit="1" customWidth="1"/>
    <col min="12039" max="12040" width="11.42578125" style="103" bestFit="1" customWidth="1"/>
    <col min="12041" max="12288" width="9.140625" style="103"/>
    <col min="12289" max="12289" width="4.7109375" style="103" customWidth="1"/>
    <col min="12290" max="12290" width="24.85546875" style="103" customWidth="1"/>
    <col min="12291" max="12291" width="7.5703125" style="103" bestFit="1" customWidth="1"/>
    <col min="12292" max="12292" width="7.28515625" style="103" bestFit="1" customWidth="1"/>
    <col min="12293" max="12294" width="9.85546875" style="103" bestFit="1" customWidth="1"/>
    <col min="12295" max="12296" width="11.42578125" style="103" bestFit="1" customWidth="1"/>
    <col min="12297" max="12544" width="9.140625" style="103"/>
    <col min="12545" max="12545" width="4.7109375" style="103" customWidth="1"/>
    <col min="12546" max="12546" width="24.85546875" style="103" customWidth="1"/>
    <col min="12547" max="12547" width="7.5703125" style="103" bestFit="1" customWidth="1"/>
    <col min="12548" max="12548" width="7.28515625" style="103" bestFit="1" customWidth="1"/>
    <col min="12549" max="12550" width="9.85546875" style="103" bestFit="1" customWidth="1"/>
    <col min="12551" max="12552" width="11.42578125" style="103" bestFit="1" customWidth="1"/>
    <col min="12553" max="12800" width="9.140625" style="103"/>
    <col min="12801" max="12801" width="4.7109375" style="103" customWidth="1"/>
    <col min="12802" max="12802" width="24.85546875" style="103" customWidth="1"/>
    <col min="12803" max="12803" width="7.5703125" style="103" bestFit="1" customWidth="1"/>
    <col min="12804" max="12804" width="7.28515625" style="103" bestFit="1" customWidth="1"/>
    <col min="12805" max="12806" width="9.85546875" style="103" bestFit="1" customWidth="1"/>
    <col min="12807" max="12808" width="11.42578125" style="103" bestFit="1" customWidth="1"/>
    <col min="12809" max="13056" width="9.140625" style="103"/>
    <col min="13057" max="13057" width="4.7109375" style="103" customWidth="1"/>
    <col min="13058" max="13058" width="24.85546875" style="103" customWidth="1"/>
    <col min="13059" max="13059" width="7.5703125" style="103" bestFit="1" customWidth="1"/>
    <col min="13060" max="13060" width="7.28515625" style="103" bestFit="1" customWidth="1"/>
    <col min="13061" max="13062" width="9.85546875" style="103" bestFit="1" customWidth="1"/>
    <col min="13063" max="13064" width="11.42578125" style="103" bestFit="1" customWidth="1"/>
    <col min="13065" max="13312" width="9.140625" style="103"/>
    <col min="13313" max="13313" width="4.7109375" style="103" customWidth="1"/>
    <col min="13314" max="13314" width="24.85546875" style="103" customWidth="1"/>
    <col min="13315" max="13315" width="7.5703125" style="103" bestFit="1" customWidth="1"/>
    <col min="13316" max="13316" width="7.28515625" style="103" bestFit="1" customWidth="1"/>
    <col min="13317" max="13318" width="9.85546875" style="103" bestFit="1" customWidth="1"/>
    <col min="13319" max="13320" width="11.42578125" style="103" bestFit="1" customWidth="1"/>
    <col min="13321" max="13568" width="9.140625" style="103"/>
    <col min="13569" max="13569" width="4.7109375" style="103" customWidth="1"/>
    <col min="13570" max="13570" width="24.85546875" style="103" customWidth="1"/>
    <col min="13571" max="13571" width="7.5703125" style="103" bestFit="1" customWidth="1"/>
    <col min="13572" max="13572" width="7.28515625" style="103" bestFit="1" customWidth="1"/>
    <col min="13573" max="13574" width="9.85546875" style="103" bestFit="1" customWidth="1"/>
    <col min="13575" max="13576" width="11.42578125" style="103" bestFit="1" customWidth="1"/>
    <col min="13577" max="13824" width="9.140625" style="103"/>
    <col min="13825" max="13825" width="4.7109375" style="103" customWidth="1"/>
    <col min="13826" max="13826" width="24.85546875" style="103" customWidth="1"/>
    <col min="13827" max="13827" width="7.5703125" style="103" bestFit="1" customWidth="1"/>
    <col min="13828" max="13828" width="7.28515625" style="103" bestFit="1" customWidth="1"/>
    <col min="13829" max="13830" width="9.85546875" style="103" bestFit="1" customWidth="1"/>
    <col min="13831" max="13832" width="11.42578125" style="103" bestFit="1" customWidth="1"/>
    <col min="13833" max="14080" width="9.140625" style="103"/>
    <col min="14081" max="14081" width="4.7109375" style="103" customWidth="1"/>
    <col min="14082" max="14082" width="24.85546875" style="103" customWidth="1"/>
    <col min="14083" max="14083" width="7.5703125" style="103" bestFit="1" customWidth="1"/>
    <col min="14084" max="14084" width="7.28515625" style="103" bestFit="1" customWidth="1"/>
    <col min="14085" max="14086" width="9.85546875" style="103" bestFit="1" customWidth="1"/>
    <col min="14087" max="14088" width="11.42578125" style="103" bestFit="1" customWidth="1"/>
    <col min="14089" max="14336" width="9.140625" style="103"/>
    <col min="14337" max="14337" width="4.7109375" style="103" customWidth="1"/>
    <col min="14338" max="14338" width="24.85546875" style="103" customWidth="1"/>
    <col min="14339" max="14339" width="7.5703125" style="103" bestFit="1" customWidth="1"/>
    <col min="14340" max="14340" width="7.28515625" style="103" bestFit="1" customWidth="1"/>
    <col min="14341" max="14342" width="9.85546875" style="103" bestFit="1" customWidth="1"/>
    <col min="14343" max="14344" width="11.42578125" style="103" bestFit="1" customWidth="1"/>
    <col min="14345" max="14592" width="9.140625" style="103"/>
    <col min="14593" max="14593" width="4.7109375" style="103" customWidth="1"/>
    <col min="14594" max="14594" width="24.85546875" style="103" customWidth="1"/>
    <col min="14595" max="14595" width="7.5703125" style="103" bestFit="1" customWidth="1"/>
    <col min="14596" max="14596" width="7.28515625" style="103" bestFit="1" customWidth="1"/>
    <col min="14597" max="14598" width="9.85546875" style="103" bestFit="1" customWidth="1"/>
    <col min="14599" max="14600" width="11.42578125" style="103" bestFit="1" customWidth="1"/>
    <col min="14601" max="14848" width="9.140625" style="103"/>
    <col min="14849" max="14849" width="4.7109375" style="103" customWidth="1"/>
    <col min="14850" max="14850" width="24.85546875" style="103" customWidth="1"/>
    <col min="14851" max="14851" width="7.5703125" style="103" bestFit="1" customWidth="1"/>
    <col min="14852" max="14852" width="7.28515625" style="103" bestFit="1" customWidth="1"/>
    <col min="14853" max="14854" width="9.85546875" style="103" bestFit="1" customWidth="1"/>
    <col min="14855" max="14856" width="11.42578125" style="103" bestFit="1" customWidth="1"/>
    <col min="14857" max="15104" width="9.140625" style="103"/>
    <col min="15105" max="15105" width="4.7109375" style="103" customWidth="1"/>
    <col min="15106" max="15106" width="24.85546875" style="103" customWidth="1"/>
    <col min="15107" max="15107" width="7.5703125" style="103" bestFit="1" customWidth="1"/>
    <col min="15108" max="15108" width="7.28515625" style="103" bestFit="1" customWidth="1"/>
    <col min="15109" max="15110" width="9.85546875" style="103" bestFit="1" customWidth="1"/>
    <col min="15111" max="15112" width="11.42578125" style="103" bestFit="1" customWidth="1"/>
    <col min="15113" max="15360" width="9.140625" style="103"/>
    <col min="15361" max="15361" width="4.7109375" style="103" customWidth="1"/>
    <col min="15362" max="15362" width="24.85546875" style="103" customWidth="1"/>
    <col min="15363" max="15363" width="7.5703125" style="103" bestFit="1" customWidth="1"/>
    <col min="15364" max="15364" width="7.28515625" style="103" bestFit="1" customWidth="1"/>
    <col min="15365" max="15366" width="9.85546875" style="103" bestFit="1" customWidth="1"/>
    <col min="15367" max="15368" width="11.42578125" style="103" bestFit="1" customWidth="1"/>
    <col min="15369" max="15616" width="9.140625" style="103"/>
    <col min="15617" max="15617" width="4.7109375" style="103" customWidth="1"/>
    <col min="15618" max="15618" width="24.85546875" style="103" customWidth="1"/>
    <col min="15619" max="15619" width="7.5703125" style="103" bestFit="1" customWidth="1"/>
    <col min="15620" max="15620" width="7.28515625" style="103" bestFit="1" customWidth="1"/>
    <col min="15621" max="15622" width="9.85546875" style="103" bestFit="1" customWidth="1"/>
    <col min="15623" max="15624" width="11.42578125" style="103" bestFit="1" customWidth="1"/>
    <col min="15625" max="15872" width="9.140625" style="103"/>
    <col min="15873" max="15873" width="4.7109375" style="103" customWidth="1"/>
    <col min="15874" max="15874" width="24.85546875" style="103" customWidth="1"/>
    <col min="15875" max="15875" width="7.5703125" style="103" bestFit="1" customWidth="1"/>
    <col min="15876" max="15876" width="7.28515625" style="103" bestFit="1" customWidth="1"/>
    <col min="15877" max="15878" width="9.85546875" style="103" bestFit="1" customWidth="1"/>
    <col min="15879" max="15880" width="11.42578125" style="103" bestFit="1" customWidth="1"/>
    <col min="15881" max="16128" width="9.140625" style="103"/>
    <col min="16129" max="16129" width="4.7109375" style="103" customWidth="1"/>
    <col min="16130" max="16130" width="24.85546875" style="103" customWidth="1"/>
    <col min="16131" max="16131" width="7.5703125" style="103" bestFit="1" customWidth="1"/>
    <col min="16132" max="16132" width="7.28515625" style="103" bestFit="1" customWidth="1"/>
    <col min="16133" max="16134" width="9.85546875" style="103" bestFit="1" customWidth="1"/>
    <col min="16135" max="16136" width="11.42578125" style="103" bestFit="1" customWidth="1"/>
    <col min="16137" max="16384" width="9.140625" style="103"/>
  </cols>
  <sheetData>
    <row r="2" spans="1:9" ht="24">
      <c r="A2" s="340" t="s">
        <v>530</v>
      </c>
      <c r="B2" s="340"/>
      <c r="C2" s="340"/>
      <c r="D2" s="340"/>
      <c r="E2" s="340"/>
      <c r="F2" s="340"/>
      <c r="G2" s="340"/>
      <c r="H2" s="340"/>
    </row>
    <row r="3" spans="1:9">
      <c r="A3" s="104"/>
    </row>
    <row r="4" spans="1:9" ht="31.5">
      <c r="A4" s="105" t="s">
        <v>265</v>
      </c>
      <c r="B4" s="106" t="s">
        <v>266</v>
      </c>
      <c r="C4" s="107" t="s">
        <v>267</v>
      </c>
      <c r="D4" s="106" t="s">
        <v>268</v>
      </c>
      <c r="E4" s="107" t="s">
        <v>269</v>
      </c>
      <c r="F4" s="107" t="s">
        <v>270</v>
      </c>
      <c r="G4" s="107" t="s">
        <v>271</v>
      </c>
      <c r="H4" s="107" t="s">
        <v>272</v>
      </c>
      <c r="I4" s="108"/>
    </row>
    <row r="5" spans="1:9" s="115" customFormat="1" ht="409.5">
      <c r="A5" s="109">
        <v>1</v>
      </c>
      <c r="B5" s="110" t="s">
        <v>531</v>
      </c>
      <c r="C5" s="111" t="s">
        <v>532</v>
      </c>
      <c r="D5" s="112" t="s">
        <v>32</v>
      </c>
      <c r="E5" s="113"/>
      <c r="F5" s="113"/>
      <c r="G5" s="113">
        <f>C5*E5</f>
        <v>0</v>
      </c>
      <c r="H5" s="113">
        <f>C5*F5</f>
        <v>0</v>
      </c>
      <c r="I5" s="114"/>
    </row>
    <row r="6" spans="1:9" s="115" customFormat="1" ht="18">
      <c r="A6" s="109"/>
      <c r="B6" s="110"/>
      <c r="C6" s="111"/>
      <c r="D6" s="112"/>
      <c r="E6" s="113"/>
      <c r="F6" s="113"/>
      <c r="G6" s="113"/>
      <c r="H6" s="113"/>
      <c r="I6" s="114"/>
    </row>
    <row r="7" spans="1:9" s="115" customFormat="1" ht="315">
      <c r="A7" s="109">
        <v>2</v>
      </c>
      <c r="B7" s="110" t="s">
        <v>533</v>
      </c>
      <c r="C7" s="111">
        <v>9</v>
      </c>
      <c r="D7" s="112" t="s">
        <v>32</v>
      </c>
      <c r="E7" s="113"/>
      <c r="F7" s="113"/>
      <c r="G7" s="113">
        <f>C7*E7</f>
        <v>0</v>
      </c>
      <c r="H7" s="113">
        <f>C7*F7</f>
        <v>0</v>
      </c>
      <c r="I7" s="114"/>
    </row>
    <row r="8" spans="1:9" s="115" customFormat="1" ht="18">
      <c r="A8" s="109"/>
      <c r="B8" s="110"/>
      <c r="C8" s="111"/>
      <c r="D8" s="112"/>
      <c r="E8" s="113"/>
      <c r="F8" s="113"/>
      <c r="G8" s="113"/>
      <c r="H8" s="113"/>
      <c r="I8" s="114"/>
    </row>
    <row r="9" spans="1:9" s="115" customFormat="1" ht="47.25">
      <c r="A9" s="109">
        <v>3</v>
      </c>
      <c r="B9" s="110" t="s">
        <v>534</v>
      </c>
      <c r="C9" s="111">
        <v>2</v>
      </c>
      <c r="D9" s="112" t="s">
        <v>32</v>
      </c>
      <c r="E9" s="113"/>
      <c r="F9" s="113"/>
      <c r="G9" s="113">
        <f>C9*E9</f>
        <v>0</v>
      </c>
      <c r="H9" s="113">
        <f>C9*F9</f>
        <v>0</v>
      </c>
      <c r="I9" s="114"/>
    </row>
    <row r="10" spans="1:9" s="115" customFormat="1" ht="18">
      <c r="A10" s="109"/>
      <c r="B10" s="110"/>
      <c r="C10" s="111"/>
      <c r="D10" s="112"/>
      <c r="E10" s="113"/>
      <c r="F10" s="113"/>
      <c r="G10" s="113"/>
      <c r="H10" s="113"/>
      <c r="I10" s="114"/>
    </row>
    <row r="11" spans="1:9" s="115" customFormat="1" ht="47.25">
      <c r="A11" s="109">
        <v>4</v>
      </c>
      <c r="B11" s="110" t="s">
        <v>535</v>
      </c>
      <c r="C11" s="111">
        <v>2</v>
      </c>
      <c r="D11" s="112" t="s">
        <v>32</v>
      </c>
      <c r="E11" s="113"/>
      <c r="F11" s="113"/>
      <c r="G11" s="113">
        <f>C11*E11</f>
        <v>0</v>
      </c>
      <c r="H11" s="113">
        <f>C11*F11</f>
        <v>0</v>
      </c>
      <c r="I11" s="114"/>
    </row>
    <row r="12" spans="1:9" s="115" customFormat="1" ht="18">
      <c r="A12" s="109"/>
      <c r="B12" s="110"/>
      <c r="C12" s="111"/>
      <c r="D12" s="112"/>
      <c r="E12" s="113"/>
      <c r="F12" s="113"/>
      <c r="G12" s="113"/>
      <c r="H12" s="113"/>
      <c r="I12" s="114"/>
    </row>
    <row r="13" spans="1:9" s="115" customFormat="1" ht="32.25">
      <c r="A13" s="109">
        <v>5</v>
      </c>
      <c r="B13" s="116" t="s">
        <v>536</v>
      </c>
      <c r="C13" s="117">
        <v>2</v>
      </c>
      <c r="D13" s="118" t="s">
        <v>32</v>
      </c>
      <c r="E13" s="119"/>
      <c r="F13" s="119"/>
      <c r="G13" s="113">
        <f>C13*E13</f>
        <v>0</v>
      </c>
      <c r="H13" s="113">
        <f>C13*F13</f>
        <v>0</v>
      </c>
      <c r="I13" s="114"/>
    </row>
    <row r="14" spans="1:9" s="115" customFormat="1" ht="18">
      <c r="A14" s="109"/>
      <c r="B14" s="110"/>
      <c r="C14" s="111"/>
      <c r="D14" s="112"/>
      <c r="E14" s="113"/>
      <c r="F14" s="113"/>
      <c r="G14" s="113"/>
      <c r="H14" s="113"/>
      <c r="I14" s="114"/>
    </row>
    <row r="15" spans="1:9" s="115" customFormat="1" ht="31.5">
      <c r="A15" s="109">
        <v>6</v>
      </c>
      <c r="B15" s="110" t="s">
        <v>537</v>
      </c>
      <c r="C15" s="111">
        <v>2</v>
      </c>
      <c r="D15" s="112" t="s">
        <v>32</v>
      </c>
      <c r="E15" s="113"/>
      <c r="F15" s="113"/>
      <c r="G15" s="113">
        <f>C15*E15</f>
        <v>0</v>
      </c>
      <c r="H15" s="113">
        <f>C15*F15</f>
        <v>0</v>
      </c>
      <c r="I15" s="114"/>
    </row>
    <row r="16" spans="1:9" s="115" customFormat="1" ht="18">
      <c r="A16" s="109"/>
      <c r="B16" s="110"/>
      <c r="C16" s="111"/>
      <c r="D16" s="112"/>
      <c r="E16" s="113"/>
      <c r="F16" s="113"/>
      <c r="G16" s="113"/>
      <c r="H16" s="113"/>
      <c r="I16" s="114"/>
    </row>
    <row r="17" spans="1:9" s="115" customFormat="1" ht="32.25">
      <c r="A17" s="109">
        <v>7</v>
      </c>
      <c r="B17" s="116" t="s">
        <v>538</v>
      </c>
      <c r="C17" s="117">
        <v>10</v>
      </c>
      <c r="D17" s="118" t="s">
        <v>32</v>
      </c>
      <c r="E17" s="119"/>
      <c r="F17" s="119"/>
      <c r="G17" s="113">
        <f>C17*E17</f>
        <v>0</v>
      </c>
      <c r="H17" s="113">
        <f>C17*F17</f>
        <v>0</v>
      </c>
      <c r="I17" s="114"/>
    </row>
    <row r="18" spans="1:9" s="115" customFormat="1" ht="18">
      <c r="A18" s="109"/>
      <c r="B18" s="110"/>
      <c r="C18" s="111"/>
      <c r="D18" s="112"/>
      <c r="E18" s="113"/>
      <c r="F18" s="113"/>
      <c r="G18" s="113"/>
      <c r="H18" s="113"/>
      <c r="I18" s="114"/>
    </row>
    <row r="19" spans="1:9" s="115" customFormat="1" ht="78.75">
      <c r="A19" s="120">
        <v>8</v>
      </c>
      <c r="B19" s="121" t="s">
        <v>539</v>
      </c>
      <c r="C19" s="122">
        <v>470</v>
      </c>
      <c r="D19" s="123" t="s">
        <v>15</v>
      </c>
      <c r="E19" s="124"/>
      <c r="F19" s="124"/>
      <c r="G19" s="124">
        <f>C19*E19</f>
        <v>0</v>
      </c>
      <c r="H19" s="124">
        <f>C19*F19</f>
        <v>0</v>
      </c>
      <c r="I19" s="114"/>
    </row>
    <row r="20" spans="1:9" ht="18">
      <c r="A20" s="125"/>
      <c r="B20" s="126"/>
      <c r="C20" s="127"/>
      <c r="D20" s="126"/>
      <c r="E20" s="128"/>
      <c r="F20" s="128"/>
      <c r="G20" s="124"/>
      <c r="H20" s="128"/>
      <c r="I20" s="108"/>
    </row>
    <row r="21" spans="1:9" s="115" customFormat="1" ht="78.75">
      <c r="A21" s="120">
        <v>9</v>
      </c>
      <c r="B21" s="121" t="s">
        <v>540</v>
      </c>
      <c r="C21" s="122">
        <v>470</v>
      </c>
      <c r="D21" s="123" t="s">
        <v>15</v>
      </c>
      <c r="E21" s="124"/>
      <c r="F21" s="124"/>
      <c r="G21" s="124">
        <f>C21*E21</f>
        <v>0</v>
      </c>
      <c r="H21" s="124">
        <f>C21*F21</f>
        <v>0</v>
      </c>
      <c r="I21" s="114"/>
    </row>
    <row r="22" spans="1:9" ht="18">
      <c r="A22" s="125"/>
      <c r="B22" s="126"/>
      <c r="C22" s="127"/>
      <c r="D22" s="126"/>
      <c r="E22" s="128"/>
      <c r="F22" s="128"/>
      <c r="G22" s="124"/>
      <c r="H22" s="128"/>
      <c r="I22" s="108"/>
    </row>
    <row r="23" spans="1:9" s="115" customFormat="1" ht="18">
      <c r="A23" s="129">
        <v>10</v>
      </c>
      <c r="B23" s="130" t="s">
        <v>485</v>
      </c>
      <c r="C23" s="131">
        <v>50</v>
      </c>
      <c r="D23" s="131" t="s">
        <v>155</v>
      </c>
      <c r="E23" s="132"/>
      <c r="F23" s="132"/>
      <c r="G23" s="113">
        <f>C23*E23</f>
        <v>0</v>
      </c>
      <c r="H23" s="113">
        <f>C23*F23</f>
        <v>0</v>
      </c>
      <c r="I23" s="114"/>
    </row>
    <row r="24" spans="1:9" ht="18">
      <c r="A24" s="125"/>
      <c r="B24" s="126"/>
      <c r="C24" s="127"/>
      <c r="D24" s="126"/>
      <c r="E24" s="128"/>
      <c r="F24" s="128"/>
      <c r="G24" s="124"/>
      <c r="H24" s="128"/>
      <c r="I24" s="108"/>
    </row>
    <row r="25" spans="1:9" s="115" customFormat="1" ht="63">
      <c r="A25" s="120">
        <v>11</v>
      </c>
      <c r="B25" s="121" t="s">
        <v>522</v>
      </c>
      <c r="C25" s="122">
        <v>350</v>
      </c>
      <c r="D25" s="123" t="s">
        <v>15</v>
      </c>
      <c r="E25" s="124"/>
      <c r="F25" s="124"/>
      <c r="G25" s="124">
        <f>C25*E25</f>
        <v>0</v>
      </c>
      <c r="H25" s="124">
        <f>C25*F25</f>
        <v>0</v>
      </c>
      <c r="I25" s="114"/>
    </row>
    <row r="26" spans="1:9" ht="18">
      <c r="A26" s="125"/>
      <c r="B26" s="126"/>
      <c r="C26" s="127"/>
      <c r="D26" s="126"/>
      <c r="E26" s="128"/>
      <c r="F26" s="128"/>
      <c r="G26" s="113"/>
      <c r="H26" s="128"/>
      <c r="I26" s="108"/>
    </row>
    <row r="27" spans="1:9" s="115" customFormat="1" ht="78.75">
      <c r="A27" s="120">
        <v>12</v>
      </c>
      <c r="B27" s="121" t="s">
        <v>523</v>
      </c>
      <c r="C27" s="123">
        <v>60</v>
      </c>
      <c r="D27" s="123" t="s">
        <v>15</v>
      </c>
      <c r="E27" s="124"/>
      <c r="F27" s="124"/>
      <c r="G27" s="124">
        <f>C27*E27</f>
        <v>0</v>
      </c>
      <c r="H27" s="124">
        <f>C27*F27</f>
        <v>0</v>
      </c>
      <c r="I27" s="114"/>
    </row>
    <row r="28" spans="1:9" ht="18">
      <c r="A28" s="125"/>
      <c r="B28" s="126"/>
      <c r="C28" s="127"/>
      <c r="D28" s="126"/>
      <c r="E28" s="128"/>
      <c r="F28" s="128"/>
      <c r="G28" s="113"/>
      <c r="H28" s="128"/>
      <c r="I28" s="108"/>
    </row>
    <row r="29" spans="1:9" s="115" customFormat="1" ht="31.5">
      <c r="A29" s="109">
        <v>13</v>
      </c>
      <c r="B29" s="130" t="s">
        <v>489</v>
      </c>
      <c r="C29" s="111">
        <v>1</v>
      </c>
      <c r="D29" s="131" t="s">
        <v>30</v>
      </c>
      <c r="E29" s="113"/>
      <c r="F29" s="113"/>
      <c r="G29" s="113">
        <f>C29*E29</f>
        <v>0</v>
      </c>
      <c r="H29" s="113">
        <f>C29*F29</f>
        <v>0</v>
      </c>
      <c r="I29" s="114"/>
    </row>
    <row r="30" spans="1:9" s="115" customFormat="1" ht="18">
      <c r="A30" s="114"/>
      <c r="B30" s="114"/>
      <c r="C30" s="133"/>
      <c r="D30" s="134"/>
      <c r="E30" s="132"/>
      <c r="F30" s="132"/>
      <c r="G30" s="113"/>
      <c r="H30" s="113"/>
      <c r="I30" s="114"/>
    </row>
    <row r="31" spans="1:9" s="115" customFormat="1" ht="47.25">
      <c r="A31" s="109">
        <v>14</v>
      </c>
      <c r="B31" s="130" t="s">
        <v>490</v>
      </c>
      <c r="C31" s="111">
        <v>1</v>
      </c>
      <c r="D31" s="131" t="s">
        <v>30</v>
      </c>
      <c r="E31" s="113"/>
      <c r="F31" s="113"/>
      <c r="G31" s="113">
        <f>C31*E31</f>
        <v>0</v>
      </c>
      <c r="H31" s="113">
        <f>C31*F31</f>
        <v>0</v>
      </c>
      <c r="I31" s="114"/>
    </row>
    <row r="32" spans="1:9" s="115" customFormat="1" ht="18">
      <c r="A32" s="114"/>
      <c r="B32" s="114"/>
      <c r="C32" s="133"/>
      <c r="D32" s="134"/>
      <c r="E32" s="132"/>
      <c r="F32" s="132"/>
      <c r="G32" s="113"/>
      <c r="H32" s="113"/>
      <c r="I32" s="114"/>
    </row>
    <row r="33" spans="1:9" s="115" customFormat="1" ht="31.5">
      <c r="A33" s="109">
        <v>15</v>
      </c>
      <c r="B33" s="130" t="s">
        <v>491</v>
      </c>
      <c r="C33" s="111">
        <v>1</v>
      </c>
      <c r="D33" s="131" t="s">
        <v>30</v>
      </c>
      <c r="E33" s="113"/>
      <c r="F33" s="113"/>
      <c r="G33" s="113">
        <f>C33*E33</f>
        <v>0</v>
      </c>
      <c r="H33" s="113">
        <f>C33*F33</f>
        <v>0</v>
      </c>
      <c r="I33" s="114"/>
    </row>
    <row r="34" spans="1:9" s="115" customFormat="1" ht="18">
      <c r="A34" s="135"/>
      <c r="B34" s="110"/>
      <c r="C34" s="111"/>
      <c r="D34" s="112"/>
      <c r="E34" s="113"/>
      <c r="F34" s="113"/>
      <c r="G34" s="113"/>
      <c r="H34" s="113"/>
      <c r="I34" s="114"/>
    </row>
    <row r="35" spans="1:9" s="115" customFormat="1" ht="47.25">
      <c r="A35" s="109">
        <v>16</v>
      </c>
      <c r="B35" s="130" t="s">
        <v>492</v>
      </c>
      <c r="C35" s="111">
        <v>1</v>
      </c>
      <c r="D35" s="131" t="s">
        <v>30</v>
      </c>
      <c r="E35" s="113"/>
      <c r="F35" s="113"/>
      <c r="G35" s="113">
        <f>C35*E35</f>
        <v>0</v>
      </c>
      <c r="H35" s="113">
        <f>C35*F35</f>
        <v>0</v>
      </c>
      <c r="I35" s="114"/>
    </row>
    <row r="36" spans="1:9" s="115" customFormat="1" ht="18">
      <c r="A36" s="114"/>
      <c r="B36" s="114"/>
      <c r="C36" s="114"/>
      <c r="D36" s="114"/>
      <c r="E36" s="132"/>
      <c r="F36" s="132"/>
      <c r="G36" s="136"/>
      <c r="H36" s="136"/>
      <c r="I36" s="114"/>
    </row>
    <row r="37" spans="1:9" ht="18">
      <c r="A37" s="137"/>
      <c r="B37" s="138" t="s">
        <v>493</v>
      </c>
      <c r="C37" s="138"/>
      <c r="D37" s="138"/>
      <c r="E37" s="138"/>
      <c r="F37" s="138"/>
      <c r="G37" s="139">
        <f>SUM(G5:G36)</f>
        <v>0</v>
      </c>
      <c r="H37" s="140"/>
      <c r="I37" s="108"/>
    </row>
    <row r="38" spans="1:9" ht="18">
      <c r="A38" s="137"/>
      <c r="B38" s="138" t="s">
        <v>494</v>
      </c>
      <c r="C38" s="138"/>
      <c r="D38" s="138"/>
      <c r="E38" s="138"/>
      <c r="F38" s="138"/>
      <c r="G38" s="140"/>
      <c r="H38" s="139">
        <f>SUM(H5:H36)</f>
        <v>0</v>
      </c>
      <c r="I38" s="108"/>
    </row>
    <row r="39" spans="1:9" ht="31.5">
      <c r="A39" s="105"/>
      <c r="B39" s="106" t="s">
        <v>495</v>
      </c>
      <c r="C39" s="107"/>
      <c r="D39" s="106"/>
      <c r="E39" s="107"/>
      <c r="F39" s="107"/>
      <c r="G39" s="339">
        <f>G37+H38</f>
        <v>0</v>
      </c>
      <c r="H39" s="339"/>
      <c r="I39" s="108"/>
    </row>
    <row r="40" spans="1:9">
      <c r="A40" s="104"/>
    </row>
    <row r="41" spans="1:9">
      <c r="A41" s="104"/>
    </row>
  </sheetData>
  <mergeCells count="2">
    <mergeCell ref="A2:H2"/>
    <mergeCell ref="G39:H39"/>
  </mergeCells>
  <pageMargins left="0.7" right="0.7" top="0.75" bottom="0.75" header="0.3" footer="0.3"/>
  <pageSetup paperSize="9" scale="74"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view="pageBreakPreview" zoomScale="60" zoomScaleNormal="100" workbookViewId="0">
      <selection activeCell="G3" sqref="G3"/>
    </sheetView>
  </sheetViews>
  <sheetFormatPr defaultRowHeight="15.75"/>
  <cols>
    <col min="1" max="1" width="7.7109375" style="11" customWidth="1"/>
    <col min="2" max="2" width="42.5703125" style="11" customWidth="1"/>
    <col min="3" max="5" width="19.140625" style="11" customWidth="1"/>
    <col min="6" max="16384" width="9.140625" style="11"/>
  </cols>
  <sheetData>
    <row r="1" spans="1:9" ht="49.5" customHeight="1">
      <c r="A1" s="341" t="s">
        <v>543</v>
      </c>
      <c r="B1" s="341"/>
      <c r="C1" s="341"/>
      <c r="D1" s="341"/>
      <c r="E1" s="341"/>
      <c r="F1" s="165"/>
      <c r="G1" s="165"/>
      <c r="H1" s="165"/>
      <c r="I1" s="165"/>
    </row>
    <row r="2" spans="1:9" ht="18" customHeight="1">
      <c r="A2" s="342" t="s">
        <v>544</v>
      </c>
      <c r="B2" s="342"/>
      <c r="C2" s="342"/>
      <c r="D2" s="342"/>
      <c r="E2" s="342"/>
    </row>
    <row r="3" spans="1:9" ht="18" customHeight="1">
      <c r="A3" s="166"/>
      <c r="B3" s="166"/>
      <c r="C3" s="166"/>
      <c r="D3" s="166"/>
      <c r="E3" s="166"/>
    </row>
    <row r="5" spans="1:9" ht="34.5" customHeight="1">
      <c r="A5" s="167" t="s">
        <v>265</v>
      </c>
      <c r="B5" s="167" t="s">
        <v>246</v>
      </c>
      <c r="C5" s="167" t="s">
        <v>545</v>
      </c>
      <c r="D5" s="167" t="s">
        <v>546</v>
      </c>
      <c r="E5" s="168" t="s">
        <v>547</v>
      </c>
    </row>
    <row r="6" spans="1:9" ht="21.75" customHeight="1">
      <c r="A6" s="169" t="s">
        <v>333</v>
      </c>
      <c r="B6" s="170" t="s">
        <v>548</v>
      </c>
      <c r="C6" s="171">
        <f>'F. 1 Közmű bontás'!C8</f>
        <v>0</v>
      </c>
      <c r="D6" s="171">
        <f>'F. 1 Közmű bontás'!D8</f>
        <v>0</v>
      </c>
      <c r="E6" s="171">
        <f>C6+D6</f>
        <v>0</v>
      </c>
    </row>
    <row r="7" spans="1:9" ht="21.75" customHeight="1">
      <c r="A7" s="169" t="s">
        <v>349</v>
      </c>
      <c r="B7" s="170" t="s">
        <v>549</v>
      </c>
      <c r="C7" s="171">
        <f>'F. 2 Vízvezeték építés'!C13</f>
        <v>0</v>
      </c>
      <c r="D7" s="171">
        <f>'F. 2 Vízvezeték építés'!D13</f>
        <v>0</v>
      </c>
      <c r="E7" s="171">
        <f t="shared" ref="E7:E11" si="0">C7+D7</f>
        <v>0</v>
      </c>
    </row>
    <row r="8" spans="1:9" ht="21.75" customHeight="1">
      <c r="A8" s="169" t="s">
        <v>550</v>
      </c>
      <c r="B8" s="170" t="s">
        <v>551</v>
      </c>
      <c r="C8" s="171">
        <f>'F. 3 Szennyvízcsatorna építés'!C12</f>
        <v>0</v>
      </c>
      <c r="D8" s="171">
        <f>'F. 3 Szennyvízcsatorna építés'!D12</f>
        <v>0</v>
      </c>
      <c r="E8" s="171">
        <f t="shared" si="0"/>
        <v>0</v>
      </c>
    </row>
    <row r="9" spans="1:9" ht="21.75" customHeight="1">
      <c r="A9" s="169" t="s">
        <v>552</v>
      </c>
      <c r="B9" s="170" t="s">
        <v>553</v>
      </c>
      <c r="C9" s="171">
        <f>'F. 4 Csapadékvízcsatorna építés'!C12</f>
        <v>0</v>
      </c>
      <c r="D9" s="171">
        <f>'F. 4 Csapadékvízcsatorna építés'!D12</f>
        <v>0</v>
      </c>
      <c r="E9" s="171">
        <f t="shared" si="0"/>
        <v>0</v>
      </c>
    </row>
    <row r="10" spans="1:9" ht="21.75" customHeight="1">
      <c r="A10" s="169" t="s">
        <v>554</v>
      </c>
      <c r="B10" s="170" t="s">
        <v>555</v>
      </c>
      <c r="C10" s="171">
        <f>'F. 5 Parkoló,járda, gépkocsibe '!C10</f>
        <v>0</v>
      </c>
      <c r="D10" s="171">
        <f>'F. 5 Parkoló,járda, gépkocsibe '!D10</f>
        <v>0</v>
      </c>
      <c r="E10" s="171">
        <f t="shared" si="0"/>
        <v>0</v>
      </c>
    </row>
    <row r="11" spans="1:9" ht="21.75" customHeight="1">
      <c r="A11" s="169" t="s">
        <v>556</v>
      </c>
      <c r="B11" s="170" t="s">
        <v>557</v>
      </c>
      <c r="C11" s="171">
        <f>'F. 6 Közterületi parkoló építés'!C13</f>
        <v>0</v>
      </c>
      <c r="D11" s="171">
        <f>'F. 6 Közterületi parkoló építés'!D13</f>
        <v>0</v>
      </c>
      <c r="E11" s="171">
        <f t="shared" si="0"/>
        <v>0</v>
      </c>
    </row>
    <row r="12" spans="1:9" ht="21.75" customHeight="1">
      <c r="A12" s="172"/>
      <c r="B12" s="20" t="s">
        <v>264</v>
      </c>
      <c r="C12" s="171">
        <f>SUM(C6:C11)</f>
        <v>0</v>
      </c>
      <c r="D12" s="171">
        <f>SUM(D6:D11)</f>
        <v>0</v>
      </c>
      <c r="E12" s="171"/>
    </row>
    <row r="13" spans="1:9" ht="24.75" customHeight="1">
      <c r="B13" s="173"/>
      <c r="C13" s="343" t="s">
        <v>558</v>
      </c>
      <c r="D13" s="343"/>
      <c r="E13" s="174">
        <f>SUM(E6:E11)</f>
        <v>0</v>
      </c>
    </row>
    <row r="14" spans="1:9" ht="24.75" customHeight="1">
      <c r="B14" s="173"/>
      <c r="C14" s="343" t="s">
        <v>559</v>
      </c>
      <c r="D14" s="343"/>
      <c r="E14" s="174">
        <f>E13*0.27</f>
        <v>0</v>
      </c>
    </row>
    <row r="15" spans="1:9" ht="24.75" customHeight="1">
      <c r="B15" s="173"/>
      <c r="C15" s="343" t="s">
        <v>560</v>
      </c>
      <c r="D15" s="343"/>
      <c r="E15" s="174">
        <f>SUM(E13:E14)</f>
        <v>0</v>
      </c>
    </row>
    <row r="16" spans="1:9" ht="18.75" customHeight="1">
      <c r="B16" s="173"/>
      <c r="C16" s="175"/>
      <c r="D16" s="176"/>
    </row>
  </sheetData>
  <mergeCells count="5">
    <mergeCell ref="A1:E1"/>
    <mergeCell ref="A2:E2"/>
    <mergeCell ref="C13:D13"/>
    <mergeCell ref="C14:D14"/>
    <mergeCell ref="C15:D15"/>
  </mergeCells>
  <pageMargins left="0.70866141732283472" right="0.70866141732283472" top="0.74803149606299213" bottom="0.74803149606299213" header="0.31496062992125984" footer="0.31496062992125984"/>
  <pageSetup paperSize="9" scale="120"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BreakPreview" topLeftCell="A7" zoomScale="60" zoomScaleNormal="100" workbookViewId="0">
      <selection activeCell="E27" sqref="E27:F27"/>
    </sheetView>
  </sheetViews>
  <sheetFormatPr defaultRowHeight="15.75"/>
  <cols>
    <col min="1" max="1" width="4.28515625" style="11" bestFit="1" customWidth="1"/>
    <col min="2" max="2" width="36.5703125" style="11" bestFit="1" customWidth="1"/>
    <col min="3" max="4" width="15.7109375" style="11" customWidth="1"/>
    <col min="5" max="5" width="13" style="177" bestFit="1" customWidth="1"/>
    <col min="6" max="6" width="10.5703125" style="177" bestFit="1" customWidth="1"/>
    <col min="7" max="8" width="20.7109375" style="177" customWidth="1"/>
    <col min="9" max="16384" width="9.140625" style="11"/>
  </cols>
  <sheetData>
    <row r="1" spans="1:8">
      <c r="A1" s="344" t="s">
        <v>561</v>
      </c>
      <c r="B1" s="344"/>
      <c r="C1" s="344"/>
      <c r="D1" s="344"/>
      <c r="E1" s="344"/>
      <c r="F1" s="344"/>
      <c r="G1" s="344"/>
      <c r="H1" s="344"/>
    </row>
    <row r="2" spans="1:8">
      <c r="A2" s="345" t="s">
        <v>562</v>
      </c>
      <c r="B2" s="345"/>
      <c r="C2" s="345"/>
      <c r="D2" s="345"/>
      <c r="E2" s="345"/>
      <c r="F2" s="345"/>
      <c r="G2" s="345"/>
      <c r="H2" s="345"/>
    </row>
    <row r="4" spans="1:8" ht="31.5">
      <c r="A4" s="178"/>
      <c r="B4" s="179" t="s">
        <v>563</v>
      </c>
      <c r="C4" s="180" t="s">
        <v>256</v>
      </c>
      <c r="D4" s="180" t="s">
        <v>257</v>
      </c>
    </row>
    <row r="5" spans="1:8" ht="31.5">
      <c r="A5" s="178"/>
      <c r="B5" s="181" t="s">
        <v>564</v>
      </c>
      <c r="C5" s="182">
        <f>G15</f>
        <v>0</v>
      </c>
      <c r="D5" s="182">
        <f>H15</f>
        <v>0</v>
      </c>
    </row>
    <row r="6" spans="1:8">
      <c r="A6" s="178"/>
      <c r="B6" s="181" t="s">
        <v>565</v>
      </c>
      <c r="C6" s="182">
        <f>G23</f>
        <v>0</v>
      </c>
      <c r="D6" s="182">
        <f>H23</f>
        <v>0</v>
      </c>
    </row>
    <row r="7" spans="1:8" ht="31.5">
      <c r="A7" s="178"/>
      <c r="B7" s="181" t="s">
        <v>566</v>
      </c>
      <c r="C7" s="182">
        <f>G28</f>
        <v>0</v>
      </c>
      <c r="D7" s="182">
        <f>H28</f>
        <v>0</v>
      </c>
    </row>
    <row r="8" spans="1:8">
      <c r="A8" s="178"/>
      <c r="B8" s="179" t="s">
        <v>567</v>
      </c>
      <c r="C8" s="183">
        <f>SUM(C5:C7)</f>
        <v>0</v>
      </c>
      <c r="D8" s="183">
        <f>SUM(D5:D7)</f>
        <v>0</v>
      </c>
    </row>
    <row r="11" spans="1:8" ht="31.5">
      <c r="A11" s="178"/>
      <c r="B11" s="179" t="s">
        <v>564</v>
      </c>
    </row>
    <row r="12" spans="1:8" ht="47.25">
      <c r="A12" s="179" t="s">
        <v>265</v>
      </c>
      <c r="B12" s="179" t="s">
        <v>266</v>
      </c>
      <c r="C12" s="180" t="s">
        <v>267</v>
      </c>
      <c r="D12" s="179" t="s">
        <v>268</v>
      </c>
      <c r="E12" s="183" t="s">
        <v>269</v>
      </c>
      <c r="F12" s="183" t="s">
        <v>270</v>
      </c>
      <c r="G12" s="183" t="s">
        <v>271</v>
      </c>
      <c r="H12" s="183" t="s">
        <v>272</v>
      </c>
    </row>
    <row r="13" spans="1:8" ht="94.5">
      <c r="A13" s="181">
        <v>1</v>
      </c>
      <c r="B13" s="181" t="s">
        <v>568</v>
      </c>
      <c r="C13" s="184">
        <v>15</v>
      </c>
      <c r="D13" s="181" t="s">
        <v>6</v>
      </c>
      <c r="E13" s="182"/>
      <c r="F13" s="182"/>
      <c r="G13" s="182">
        <f>C13*E13</f>
        <v>0</v>
      </c>
      <c r="H13" s="182">
        <f>C13*F13</f>
        <v>0</v>
      </c>
    </row>
    <row r="14" spans="1:8" ht="63">
      <c r="A14" s="181">
        <v>2</v>
      </c>
      <c r="B14" s="181" t="s">
        <v>569</v>
      </c>
      <c r="C14" s="184">
        <v>15</v>
      </c>
      <c r="D14" s="181" t="s">
        <v>6</v>
      </c>
      <c r="E14" s="182"/>
      <c r="F14" s="182"/>
      <c r="G14" s="182">
        <f>C14*E14</f>
        <v>0</v>
      </c>
      <c r="H14" s="182">
        <f>C14*F14</f>
        <v>0</v>
      </c>
    </row>
    <row r="15" spans="1:8">
      <c r="A15" s="178"/>
      <c r="B15" s="179" t="s">
        <v>275</v>
      </c>
      <c r="C15" s="178"/>
      <c r="D15" s="178"/>
      <c r="E15" s="185"/>
      <c r="F15" s="185"/>
      <c r="G15" s="183">
        <f>SUM(G13:G14)</f>
        <v>0</v>
      </c>
      <c r="H15" s="183">
        <f>SUM(H13:H14)</f>
        <v>0</v>
      </c>
    </row>
    <row r="17" spans="1:8">
      <c r="A17" s="178"/>
      <c r="B17" s="179" t="s">
        <v>565</v>
      </c>
    </row>
    <row r="18" spans="1:8" ht="47.25">
      <c r="A18" s="179" t="s">
        <v>265</v>
      </c>
      <c r="B18" s="179" t="s">
        <v>266</v>
      </c>
      <c r="C18" s="180" t="s">
        <v>267</v>
      </c>
      <c r="D18" s="179" t="s">
        <v>268</v>
      </c>
      <c r="E18" s="183" t="s">
        <v>269</v>
      </c>
      <c r="F18" s="183" t="s">
        <v>270</v>
      </c>
      <c r="G18" s="183" t="s">
        <v>271</v>
      </c>
      <c r="H18" s="183" t="s">
        <v>272</v>
      </c>
    </row>
    <row r="19" spans="1:8" ht="63">
      <c r="A19" s="181">
        <v>1</v>
      </c>
      <c r="B19" s="181" t="s">
        <v>570</v>
      </c>
      <c r="C19" s="184">
        <v>28</v>
      </c>
      <c r="D19" s="181" t="s">
        <v>15</v>
      </c>
      <c r="E19" s="182"/>
      <c r="F19" s="182"/>
      <c r="G19" s="182">
        <f>C19*E19</f>
        <v>0</v>
      </c>
      <c r="H19" s="182">
        <f>C19*F19</f>
        <v>0</v>
      </c>
    </row>
    <row r="20" spans="1:8" ht="47.25">
      <c r="A20" s="181">
        <v>2</v>
      </c>
      <c r="B20" s="181" t="s">
        <v>571</v>
      </c>
      <c r="C20" s="184">
        <v>4</v>
      </c>
      <c r="D20" s="181" t="s">
        <v>6</v>
      </c>
      <c r="E20" s="182"/>
      <c r="F20" s="182"/>
      <c r="G20" s="182">
        <f>C20*E20</f>
        <v>0</v>
      </c>
      <c r="H20" s="182">
        <f>C20*F20</f>
        <v>0</v>
      </c>
    </row>
    <row r="21" spans="1:8" ht="63">
      <c r="A21" s="181">
        <v>3</v>
      </c>
      <c r="B21" s="181" t="s">
        <v>572</v>
      </c>
      <c r="C21" s="184">
        <v>8</v>
      </c>
      <c r="D21" s="181" t="s">
        <v>15</v>
      </c>
      <c r="E21" s="182"/>
      <c r="F21" s="182"/>
      <c r="G21" s="182">
        <f>C21*E21</f>
        <v>0</v>
      </c>
      <c r="H21" s="182">
        <f>C21*F21</f>
        <v>0</v>
      </c>
    </row>
    <row r="22" spans="1:8" ht="78.75">
      <c r="A22" s="181">
        <v>4</v>
      </c>
      <c r="B22" s="181" t="s">
        <v>573</v>
      </c>
      <c r="C22" s="184">
        <v>4</v>
      </c>
      <c r="D22" s="181" t="s">
        <v>32</v>
      </c>
      <c r="E22" s="182"/>
      <c r="F22" s="182"/>
      <c r="G22" s="182">
        <f>C22*E22</f>
        <v>0</v>
      </c>
      <c r="H22" s="182">
        <f>C22*F22</f>
        <v>0</v>
      </c>
    </row>
    <row r="23" spans="1:8">
      <c r="A23" s="178"/>
      <c r="B23" s="179" t="s">
        <v>275</v>
      </c>
      <c r="C23" s="178"/>
      <c r="D23" s="178"/>
      <c r="E23" s="185"/>
      <c r="F23" s="185"/>
      <c r="G23" s="183">
        <f>SUM(G19:G22)</f>
        <v>0</v>
      </c>
      <c r="H23" s="183">
        <f>SUM(H19:H22)</f>
        <v>0</v>
      </c>
    </row>
    <row r="25" spans="1:8" ht="31.5">
      <c r="A25" s="178"/>
      <c r="B25" s="179" t="s">
        <v>566</v>
      </c>
    </row>
    <row r="26" spans="1:8" ht="47.25">
      <c r="A26" s="179" t="s">
        <v>265</v>
      </c>
      <c r="B26" s="179" t="s">
        <v>266</v>
      </c>
      <c r="C26" s="180" t="s">
        <v>267</v>
      </c>
      <c r="D26" s="179" t="s">
        <v>268</v>
      </c>
      <c r="E26" s="183" t="s">
        <v>269</v>
      </c>
      <c r="F26" s="183" t="s">
        <v>270</v>
      </c>
      <c r="G26" s="183" t="s">
        <v>271</v>
      </c>
      <c r="H26" s="183" t="s">
        <v>272</v>
      </c>
    </row>
    <row r="27" spans="1:8" ht="63">
      <c r="A27" s="181">
        <v>1</v>
      </c>
      <c r="B27" s="181" t="s">
        <v>574</v>
      </c>
      <c r="C27" s="184">
        <v>105</v>
      </c>
      <c r="D27" s="181" t="s">
        <v>15</v>
      </c>
      <c r="E27" s="182"/>
      <c r="F27" s="182"/>
      <c r="G27" s="182">
        <f>C27*E27</f>
        <v>0</v>
      </c>
      <c r="H27" s="182">
        <f>C27*F27</f>
        <v>0</v>
      </c>
    </row>
    <row r="28" spans="1:8">
      <c r="A28" s="178"/>
      <c r="B28" s="179" t="s">
        <v>275</v>
      </c>
      <c r="C28" s="178"/>
      <c r="D28" s="178"/>
      <c r="E28" s="185"/>
      <c r="F28" s="185"/>
      <c r="G28" s="183">
        <f>SUM(G27:G27)</f>
        <v>0</v>
      </c>
      <c r="H28" s="183">
        <f>SUM(H27:H27)</f>
        <v>0</v>
      </c>
    </row>
  </sheetData>
  <mergeCells count="2">
    <mergeCell ref="A1:H1"/>
    <mergeCell ref="A2:H2"/>
  </mergeCells>
  <pageMargins left="0.70866141732283472" right="0.70866141732283472" top="0.74803149606299213" bottom="0.74803149606299213" header="0.31496062992125984" footer="0.31496062992125984"/>
  <pageSetup paperSize="9" scale="85"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view="pageBreakPreview" topLeftCell="A68" zoomScale="60" zoomScaleNormal="100" workbookViewId="0">
      <selection activeCell="E76" sqref="E76:F76"/>
    </sheetView>
  </sheetViews>
  <sheetFormatPr defaultRowHeight="15.75"/>
  <cols>
    <col min="1" max="1" width="4.28515625" style="11" bestFit="1" customWidth="1"/>
    <col min="2" max="2" width="36.5703125" style="11" bestFit="1" customWidth="1"/>
    <col min="3" max="4" width="20.7109375" style="11" customWidth="1"/>
    <col min="5" max="5" width="13" style="177" bestFit="1" customWidth="1"/>
    <col min="6" max="6" width="10.5703125" style="177" bestFit="1" customWidth="1"/>
    <col min="7" max="8" width="20.7109375" style="177" customWidth="1"/>
    <col min="9" max="16384" width="9.140625" style="11"/>
  </cols>
  <sheetData>
    <row r="1" spans="1:8" ht="15" customHeight="1">
      <c r="A1" s="344" t="s">
        <v>561</v>
      </c>
      <c r="B1" s="344"/>
      <c r="C1" s="344"/>
      <c r="D1" s="344"/>
      <c r="E1" s="344"/>
      <c r="F1" s="344"/>
      <c r="G1" s="344"/>
      <c r="H1" s="344"/>
    </row>
    <row r="2" spans="1:8">
      <c r="A2" s="345" t="s">
        <v>575</v>
      </c>
      <c r="B2" s="345"/>
      <c r="C2" s="345"/>
      <c r="D2" s="345"/>
      <c r="E2" s="345"/>
      <c r="F2" s="345"/>
      <c r="G2" s="345"/>
      <c r="H2" s="345"/>
    </row>
    <row r="3" spans="1:8">
      <c r="A3" s="166"/>
      <c r="B3" s="166"/>
      <c r="C3" s="166"/>
      <c r="D3" s="166"/>
      <c r="E3" s="166"/>
      <c r="F3" s="166"/>
      <c r="G3" s="166"/>
      <c r="H3" s="166"/>
    </row>
    <row r="4" spans="1:8" ht="31.5">
      <c r="B4" s="179" t="s">
        <v>563</v>
      </c>
      <c r="C4" s="180" t="s">
        <v>256</v>
      </c>
      <c r="D4" s="180" t="s">
        <v>257</v>
      </c>
    </row>
    <row r="5" spans="1:8">
      <c r="A5" s="178"/>
      <c r="B5" s="181" t="s">
        <v>576</v>
      </c>
      <c r="C5" s="182">
        <f>G20</f>
        <v>0</v>
      </c>
      <c r="D5" s="182">
        <f>H20</f>
        <v>0</v>
      </c>
    </row>
    <row r="6" spans="1:8" ht="31.5">
      <c r="A6" s="178"/>
      <c r="B6" s="181" t="s">
        <v>577</v>
      </c>
      <c r="C6" s="182">
        <f>G26</f>
        <v>0</v>
      </c>
      <c r="D6" s="182">
        <f>H26</f>
        <v>0</v>
      </c>
    </row>
    <row r="7" spans="1:8">
      <c r="A7" s="178"/>
      <c r="B7" s="181" t="s">
        <v>578</v>
      </c>
      <c r="C7" s="182">
        <f>G32</f>
        <v>0</v>
      </c>
      <c r="D7" s="182">
        <f>H32</f>
        <v>0</v>
      </c>
    </row>
    <row r="8" spans="1:8" ht="31.5">
      <c r="A8" s="178"/>
      <c r="B8" s="181" t="s">
        <v>579</v>
      </c>
      <c r="C8" s="182">
        <f>G46</f>
        <v>0</v>
      </c>
      <c r="D8" s="182">
        <f>H46</f>
        <v>0</v>
      </c>
    </row>
    <row r="9" spans="1:8">
      <c r="A9" s="178"/>
      <c r="B9" s="181" t="s">
        <v>565</v>
      </c>
      <c r="C9" s="182">
        <f>G52</f>
        <v>0</v>
      </c>
      <c r="D9" s="182">
        <f>H52</f>
        <v>0</v>
      </c>
    </row>
    <row r="10" spans="1:8" ht="31.5">
      <c r="A10" s="178"/>
      <c r="B10" s="181" t="s">
        <v>566</v>
      </c>
      <c r="C10" s="182">
        <f>G64</f>
        <v>0</v>
      </c>
      <c r="D10" s="182">
        <f>H64</f>
        <v>0</v>
      </c>
    </row>
    <row r="11" spans="1:8" ht="31.5">
      <c r="A11" s="178"/>
      <c r="B11" s="181" t="s">
        <v>580</v>
      </c>
      <c r="C11" s="182">
        <f>G72</f>
        <v>0</v>
      </c>
      <c r="D11" s="182">
        <f>H72</f>
        <v>0</v>
      </c>
    </row>
    <row r="12" spans="1:8" ht="31.5">
      <c r="A12" s="178"/>
      <c r="B12" s="181" t="s">
        <v>581</v>
      </c>
      <c r="C12" s="182">
        <f>G77</f>
        <v>0</v>
      </c>
      <c r="D12" s="182">
        <f>H77</f>
        <v>0</v>
      </c>
    </row>
    <row r="13" spans="1:8">
      <c r="A13" s="178"/>
      <c r="B13" s="179" t="s">
        <v>567</v>
      </c>
      <c r="C13" s="183">
        <f>SUM(C5:C12)</f>
        <v>0</v>
      </c>
      <c r="D13" s="183">
        <f>SUM(D5:D12)</f>
        <v>0</v>
      </c>
    </row>
    <row r="16" spans="1:8" ht="31.5">
      <c r="A16" s="178"/>
      <c r="B16" s="179" t="s">
        <v>576</v>
      </c>
    </row>
    <row r="17" spans="1:8" ht="47.25">
      <c r="A17" s="179" t="s">
        <v>265</v>
      </c>
      <c r="B17" s="179" t="s">
        <v>266</v>
      </c>
      <c r="C17" s="180" t="s">
        <v>267</v>
      </c>
      <c r="D17" s="179" t="s">
        <v>268</v>
      </c>
      <c r="E17" s="183" t="s">
        <v>269</v>
      </c>
      <c r="F17" s="183" t="s">
        <v>270</v>
      </c>
      <c r="G17" s="183" t="s">
        <v>271</v>
      </c>
      <c r="H17" s="183" t="s">
        <v>272</v>
      </c>
    </row>
    <row r="18" spans="1:8" ht="78.75">
      <c r="A18" s="181">
        <v>1</v>
      </c>
      <c r="B18" s="181" t="s">
        <v>582</v>
      </c>
      <c r="C18" s="184">
        <v>1</v>
      </c>
      <c r="D18" s="181" t="s">
        <v>583</v>
      </c>
      <c r="E18" s="182"/>
      <c r="F18" s="182"/>
      <c r="G18" s="182">
        <f>C18*E18</f>
        <v>0</v>
      </c>
      <c r="H18" s="182">
        <f>C18*F18</f>
        <v>0</v>
      </c>
    </row>
    <row r="19" spans="1:8">
      <c r="A19" s="181">
        <v>2</v>
      </c>
      <c r="B19" s="181" t="s">
        <v>584</v>
      </c>
      <c r="C19" s="184">
        <v>1</v>
      </c>
      <c r="D19" s="181" t="s">
        <v>583</v>
      </c>
      <c r="E19" s="182"/>
      <c r="F19" s="182"/>
      <c r="G19" s="182">
        <f>C19*E19</f>
        <v>0</v>
      </c>
      <c r="H19" s="182">
        <f>C19*F19</f>
        <v>0</v>
      </c>
    </row>
    <row r="20" spans="1:8">
      <c r="A20" s="178"/>
      <c r="B20" s="179" t="s">
        <v>275</v>
      </c>
      <c r="C20" s="178"/>
      <c r="D20" s="178"/>
      <c r="E20" s="185"/>
      <c r="F20" s="185"/>
      <c r="G20" s="183">
        <f>SUM(G18:G19)</f>
        <v>0</v>
      </c>
      <c r="H20" s="183">
        <f>SUM(H18:H19)</f>
        <v>0</v>
      </c>
    </row>
    <row r="22" spans="1:8" ht="31.5">
      <c r="A22" s="178"/>
      <c r="B22" s="179" t="s">
        <v>577</v>
      </c>
    </row>
    <row r="23" spans="1:8" ht="47.25">
      <c r="A23" s="179" t="s">
        <v>265</v>
      </c>
      <c r="B23" s="179" t="s">
        <v>266</v>
      </c>
      <c r="C23" s="180" t="s">
        <v>267</v>
      </c>
      <c r="D23" s="179" t="s">
        <v>268</v>
      </c>
      <c r="E23" s="183" t="s">
        <v>269</v>
      </c>
      <c r="F23" s="183" t="s">
        <v>270</v>
      </c>
      <c r="G23" s="183" t="s">
        <v>271</v>
      </c>
      <c r="H23" s="183" t="s">
        <v>272</v>
      </c>
    </row>
    <row r="24" spans="1:8" ht="94.5">
      <c r="A24" s="181">
        <v>1</v>
      </c>
      <c r="B24" s="181" t="s">
        <v>585</v>
      </c>
      <c r="C24" s="184">
        <v>350</v>
      </c>
      <c r="D24" s="181" t="s">
        <v>5</v>
      </c>
      <c r="E24" s="182"/>
      <c r="F24" s="182"/>
      <c r="G24" s="182">
        <f>C24*E24</f>
        <v>0</v>
      </c>
      <c r="H24" s="182">
        <f>C24*F24</f>
        <v>0</v>
      </c>
    </row>
    <row r="25" spans="1:8" ht="78.75">
      <c r="A25" s="181">
        <v>2</v>
      </c>
      <c r="B25" s="181" t="s">
        <v>586</v>
      </c>
      <c r="C25" s="184">
        <v>16</v>
      </c>
      <c r="D25" s="181" t="s">
        <v>5</v>
      </c>
      <c r="E25" s="182"/>
      <c r="F25" s="182"/>
      <c r="G25" s="182">
        <f>C25*E25</f>
        <v>0</v>
      </c>
      <c r="H25" s="182">
        <f>C25*F25</f>
        <v>0</v>
      </c>
    </row>
    <row r="26" spans="1:8">
      <c r="A26" s="178"/>
      <c r="B26" s="179" t="s">
        <v>275</v>
      </c>
      <c r="C26" s="178"/>
      <c r="D26" s="178"/>
      <c r="E26" s="185"/>
      <c r="F26" s="185"/>
      <c r="G26" s="183">
        <f>SUM(G24:G25)</f>
        <v>0</v>
      </c>
      <c r="H26" s="183">
        <f>SUM(H24:H25)</f>
        <v>0</v>
      </c>
    </row>
    <row r="28" spans="1:8">
      <c r="A28" s="178"/>
      <c r="B28" s="179" t="s">
        <v>578</v>
      </c>
    </row>
    <row r="29" spans="1:8" ht="47.25">
      <c r="A29" s="179" t="s">
        <v>265</v>
      </c>
      <c r="B29" s="179" t="s">
        <v>266</v>
      </c>
      <c r="C29" s="180" t="s">
        <v>267</v>
      </c>
      <c r="D29" s="179" t="s">
        <v>268</v>
      </c>
      <c r="E29" s="183" t="s">
        <v>269</v>
      </c>
      <c r="F29" s="183" t="s">
        <v>270</v>
      </c>
      <c r="G29" s="183" t="s">
        <v>271</v>
      </c>
      <c r="H29" s="183" t="s">
        <v>272</v>
      </c>
    </row>
    <row r="30" spans="1:8" ht="31.5">
      <c r="A30" s="181">
        <v>1</v>
      </c>
      <c r="B30" s="181" t="s">
        <v>587</v>
      </c>
      <c r="C30" s="184">
        <v>3</v>
      </c>
      <c r="D30" s="181" t="s">
        <v>32</v>
      </c>
      <c r="E30" s="182"/>
      <c r="F30" s="182"/>
      <c r="G30" s="182">
        <f>C30*E30</f>
        <v>0</v>
      </c>
      <c r="H30" s="182">
        <f>C30*F30</f>
        <v>0</v>
      </c>
    </row>
    <row r="31" spans="1:8" ht="47.25">
      <c r="A31" s="181">
        <v>2</v>
      </c>
      <c r="B31" s="181" t="s">
        <v>588</v>
      </c>
      <c r="C31" s="184">
        <v>1</v>
      </c>
      <c r="D31" s="181" t="s">
        <v>32</v>
      </c>
      <c r="E31" s="182"/>
      <c r="F31" s="182"/>
      <c r="G31" s="182">
        <f>C31*E31</f>
        <v>0</v>
      </c>
      <c r="H31" s="182">
        <f>C31*F31</f>
        <v>0</v>
      </c>
    </row>
    <row r="32" spans="1:8">
      <c r="A32" s="178"/>
      <c r="B32" s="179" t="s">
        <v>275</v>
      </c>
      <c r="C32" s="178"/>
      <c r="D32" s="178"/>
      <c r="E32" s="185"/>
      <c r="F32" s="185"/>
      <c r="G32" s="183">
        <f>SUM(G30:G31)</f>
        <v>0</v>
      </c>
      <c r="H32" s="183">
        <f>SUM(H30:H31)</f>
        <v>0</v>
      </c>
    </row>
    <row r="34" spans="1:8" ht="31.5">
      <c r="A34" s="178"/>
      <c r="B34" s="179" t="s">
        <v>579</v>
      </c>
    </row>
    <row r="35" spans="1:8" ht="47.25">
      <c r="A35" s="179" t="s">
        <v>265</v>
      </c>
      <c r="B35" s="179" t="s">
        <v>266</v>
      </c>
      <c r="C35" s="180" t="s">
        <v>267</v>
      </c>
      <c r="D35" s="179" t="s">
        <v>268</v>
      </c>
      <c r="E35" s="183" t="s">
        <v>269</v>
      </c>
      <c r="F35" s="183" t="s">
        <v>270</v>
      </c>
      <c r="G35" s="183" t="s">
        <v>271</v>
      </c>
      <c r="H35" s="183" t="s">
        <v>272</v>
      </c>
    </row>
    <row r="36" spans="1:8" ht="31.5">
      <c r="A36" s="181">
        <v>1</v>
      </c>
      <c r="B36" s="181" t="s">
        <v>589</v>
      </c>
      <c r="C36" s="184">
        <v>5</v>
      </c>
      <c r="D36" s="181" t="s">
        <v>6</v>
      </c>
      <c r="E36" s="182"/>
      <c r="F36" s="182"/>
      <c r="G36" s="182">
        <f>C36*E36</f>
        <v>0</v>
      </c>
      <c r="H36" s="182">
        <f>C36*F36</f>
        <v>0</v>
      </c>
    </row>
    <row r="37" spans="1:8" ht="80.25">
      <c r="A37" s="181">
        <v>2</v>
      </c>
      <c r="B37" s="181" t="s">
        <v>711</v>
      </c>
      <c r="C37" s="184">
        <v>840</v>
      </c>
      <c r="D37" s="181" t="s">
        <v>6</v>
      </c>
      <c r="E37" s="182"/>
      <c r="F37" s="182"/>
      <c r="G37" s="182">
        <f>C37*E37</f>
        <v>0</v>
      </c>
      <c r="H37" s="182">
        <f>C37*F37</f>
        <v>0</v>
      </c>
    </row>
    <row r="38" spans="1:8" ht="111.75">
      <c r="A38" s="181">
        <v>3</v>
      </c>
      <c r="B38" s="181" t="s">
        <v>712</v>
      </c>
      <c r="C38" s="184">
        <v>12</v>
      </c>
      <c r="D38" s="181" t="s">
        <v>6</v>
      </c>
      <c r="E38" s="182"/>
      <c r="F38" s="182"/>
      <c r="G38" s="182">
        <f>C38*E38</f>
        <v>0</v>
      </c>
      <c r="H38" s="182">
        <f>C38*F38</f>
        <v>0</v>
      </c>
    </row>
    <row r="39" spans="1:8" ht="94.5">
      <c r="A39" s="181">
        <v>4</v>
      </c>
      <c r="B39" s="181" t="s">
        <v>590</v>
      </c>
      <c r="C39" s="184">
        <v>178</v>
      </c>
      <c r="D39" s="181" t="s">
        <v>6</v>
      </c>
      <c r="E39" s="182"/>
      <c r="F39" s="182"/>
      <c r="G39" s="182">
        <f>C39*E39</f>
        <v>0</v>
      </c>
      <c r="H39" s="182">
        <f>C39*F39</f>
        <v>0</v>
      </c>
    </row>
    <row r="40" spans="1:8" ht="31.5">
      <c r="A40" s="178"/>
      <c r="B40" s="181" t="s">
        <v>591</v>
      </c>
    </row>
    <row r="41" spans="1:8" ht="94.5">
      <c r="A41" s="181">
        <v>5</v>
      </c>
      <c r="B41" s="181" t="s">
        <v>592</v>
      </c>
      <c r="C41" s="184">
        <v>275</v>
      </c>
      <c r="D41" s="181" t="s">
        <v>6</v>
      </c>
      <c r="E41" s="182"/>
      <c r="F41" s="182"/>
      <c r="G41" s="182">
        <f>C41*E41</f>
        <v>0</v>
      </c>
      <c r="H41" s="182">
        <f>C41*F41</f>
        <v>0</v>
      </c>
    </row>
    <row r="42" spans="1:8" ht="31.5">
      <c r="A42" s="178"/>
      <c r="B42" s="181" t="s">
        <v>593</v>
      </c>
    </row>
    <row r="43" spans="1:8" ht="94.5">
      <c r="A43" s="181">
        <v>6</v>
      </c>
      <c r="B43" s="181" t="s">
        <v>594</v>
      </c>
      <c r="C43" s="184">
        <v>51</v>
      </c>
      <c r="D43" s="181" t="s">
        <v>6</v>
      </c>
      <c r="E43" s="182"/>
      <c r="F43" s="182"/>
      <c r="G43" s="182">
        <f>C43*E43</f>
        <v>0</v>
      </c>
      <c r="H43" s="182">
        <f>C43*F43</f>
        <v>0</v>
      </c>
    </row>
    <row r="44" spans="1:8" ht="47.25">
      <c r="A44" s="181">
        <v>7</v>
      </c>
      <c r="B44" s="181" t="s">
        <v>595</v>
      </c>
      <c r="C44" s="184">
        <v>275</v>
      </c>
      <c r="D44" s="181" t="s">
        <v>6</v>
      </c>
      <c r="E44" s="182"/>
      <c r="F44" s="182"/>
      <c r="G44" s="182">
        <f>C44*E44</f>
        <v>0</v>
      </c>
      <c r="H44" s="182">
        <f>C44*F44</f>
        <v>0</v>
      </c>
    </row>
    <row r="45" spans="1:8" ht="63">
      <c r="A45" s="181">
        <v>8</v>
      </c>
      <c r="B45" s="181" t="s">
        <v>596</v>
      </c>
      <c r="C45" s="184">
        <v>178</v>
      </c>
      <c r="D45" s="181" t="s">
        <v>6</v>
      </c>
      <c r="E45" s="182"/>
      <c r="F45" s="182"/>
      <c r="G45" s="182">
        <f>C45*E45</f>
        <v>0</v>
      </c>
      <c r="H45" s="182">
        <f>C45*F45</f>
        <v>0</v>
      </c>
    </row>
    <row r="46" spans="1:8">
      <c r="A46" s="178"/>
      <c r="B46" s="179" t="s">
        <v>275</v>
      </c>
      <c r="C46" s="178"/>
      <c r="D46" s="178"/>
      <c r="E46" s="185"/>
      <c r="F46" s="185"/>
      <c r="G46" s="183">
        <f>SUM(G36:G45)</f>
        <v>0</v>
      </c>
      <c r="H46" s="183">
        <f>SUM(H36:H45)</f>
        <v>0</v>
      </c>
    </row>
    <row r="48" spans="1:8">
      <c r="A48" s="178"/>
      <c r="B48" s="179" t="s">
        <v>565</v>
      </c>
    </row>
    <row r="49" spans="1:8" ht="47.25">
      <c r="A49" s="179" t="s">
        <v>265</v>
      </c>
      <c r="B49" s="179" t="s">
        <v>266</v>
      </c>
      <c r="C49" s="180" t="s">
        <v>267</v>
      </c>
      <c r="D49" s="179" t="s">
        <v>268</v>
      </c>
      <c r="E49" s="183" t="s">
        <v>269</v>
      </c>
      <c r="F49" s="183" t="s">
        <v>270</v>
      </c>
      <c r="G49" s="183" t="s">
        <v>271</v>
      </c>
      <c r="H49" s="183" t="s">
        <v>272</v>
      </c>
    </row>
    <row r="50" spans="1:8" ht="110.25">
      <c r="A50" s="181">
        <v>1</v>
      </c>
      <c r="B50" s="181" t="s">
        <v>597</v>
      </c>
      <c r="C50" s="184">
        <v>1</v>
      </c>
      <c r="D50" s="181" t="s">
        <v>32</v>
      </c>
      <c r="E50" s="182"/>
      <c r="F50" s="182"/>
      <c r="G50" s="182">
        <f>C50*E50</f>
        <v>0</v>
      </c>
      <c r="H50" s="182">
        <f>C50*F50</f>
        <v>0</v>
      </c>
    </row>
    <row r="51" spans="1:8" ht="31.5">
      <c r="A51" s="178"/>
      <c r="B51" s="181" t="s">
        <v>598</v>
      </c>
    </row>
    <row r="52" spans="1:8">
      <c r="A52" s="178"/>
      <c r="B52" s="179" t="s">
        <v>275</v>
      </c>
      <c r="C52" s="178"/>
      <c r="D52" s="178"/>
      <c r="E52" s="185"/>
      <c r="F52" s="185"/>
      <c r="G52" s="183">
        <f>SUM(G50:G51)</f>
        <v>0</v>
      </c>
      <c r="H52" s="183">
        <f>SUM(H50:H51)</f>
        <v>0</v>
      </c>
    </row>
    <row r="54" spans="1:8" ht="31.5">
      <c r="A54" s="178"/>
      <c r="B54" s="179" t="s">
        <v>566</v>
      </c>
    </row>
    <row r="55" spans="1:8" ht="47.25">
      <c r="A55" s="179" t="s">
        <v>265</v>
      </c>
      <c r="B55" s="179" t="s">
        <v>266</v>
      </c>
      <c r="C55" s="180" t="s">
        <v>267</v>
      </c>
      <c r="D55" s="179" t="s">
        <v>268</v>
      </c>
      <c r="E55" s="183" t="s">
        <v>269</v>
      </c>
      <c r="F55" s="183" t="s">
        <v>270</v>
      </c>
      <c r="G55" s="183" t="s">
        <v>271</v>
      </c>
      <c r="H55" s="183" t="s">
        <v>272</v>
      </c>
    </row>
    <row r="56" spans="1:8" ht="94.5">
      <c r="A56" s="181">
        <v>1</v>
      </c>
      <c r="B56" s="181" t="s">
        <v>599</v>
      </c>
      <c r="C56" s="184">
        <v>18</v>
      </c>
      <c r="D56" s="181" t="s">
        <v>15</v>
      </c>
      <c r="E56" s="182"/>
      <c r="F56" s="182"/>
      <c r="G56" s="182">
        <f>C56*E56</f>
        <v>0</v>
      </c>
      <c r="H56" s="182">
        <f>C56*F56</f>
        <v>0</v>
      </c>
    </row>
    <row r="57" spans="1:8" ht="94.5">
      <c r="A57" s="181">
        <v>2</v>
      </c>
      <c r="B57" s="181" t="s">
        <v>600</v>
      </c>
      <c r="C57" s="184">
        <v>200</v>
      </c>
      <c r="D57" s="181" t="s">
        <v>15</v>
      </c>
      <c r="E57" s="182"/>
      <c r="F57" s="182"/>
      <c r="G57" s="182">
        <f>C57*E57</f>
        <v>0</v>
      </c>
      <c r="H57" s="182">
        <f>C57*F57</f>
        <v>0</v>
      </c>
    </row>
    <row r="58" spans="1:8" ht="110.25">
      <c r="A58" s="181">
        <v>3</v>
      </c>
      <c r="B58" s="181" t="s">
        <v>601</v>
      </c>
      <c r="C58" s="184">
        <v>6</v>
      </c>
      <c r="D58" s="181" t="s">
        <v>32</v>
      </c>
      <c r="E58" s="182"/>
      <c r="F58" s="182"/>
      <c r="G58" s="182">
        <f>C58*E58</f>
        <v>0</v>
      </c>
      <c r="H58" s="182">
        <f>C58*F58</f>
        <v>0</v>
      </c>
    </row>
    <row r="59" spans="1:8" ht="63">
      <c r="A59" s="178"/>
      <c r="B59" s="181" t="s">
        <v>602</v>
      </c>
    </row>
    <row r="60" spans="1:8" ht="78.75">
      <c r="A60" s="181">
        <v>4</v>
      </c>
      <c r="B60" s="181" t="s">
        <v>603</v>
      </c>
      <c r="C60" s="184">
        <v>13</v>
      </c>
      <c r="D60" s="181" t="s">
        <v>15</v>
      </c>
      <c r="E60" s="182"/>
      <c r="F60" s="182"/>
      <c r="G60" s="182">
        <f>C60*E60</f>
        <v>0</v>
      </c>
      <c r="H60" s="182">
        <f>C60*F60</f>
        <v>0</v>
      </c>
    </row>
    <row r="61" spans="1:8" ht="63">
      <c r="A61" s="181">
        <v>5</v>
      </c>
      <c r="B61" s="181" t="s">
        <v>604</v>
      </c>
      <c r="C61" s="184">
        <v>220</v>
      </c>
      <c r="D61" s="181" t="s">
        <v>15</v>
      </c>
      <c r="E61" s="182"/>
      <c r="F61" s="182"/>
      <c r="G61" s="182">
        <f>C61*E61</f>
        <v>0</v>
      </c>
      <c r="H61" s="182">
        <f>C61*F61</f>
        <v>0</v>
      </c>
    </row>
    <row r="62" spans="1:8" ht="47.25">
      <c r="A62" s="181">
        <v>6</v>
      </c>
      <c r="B62" s="181" t="s">
        <v>605</v>
      </c>
      <c r="C62" s="184">
        <v>220</v>
      </c>
      <c r="D62" s="181" t="s">
        <v>15</v>
      </c>
      <c r="E62" s="182"/>
      <c r="F62" s="182"/>
      <c r="G62" s="182">
        <f>C62*E62</f>
        <v>0</v>
      </c>
      <c r="H62" s="182">
        <f>C62*F62</f>
        <v>0</v>
      </c>
    </row>
    <row r="63" spans="1:8" ht="31.5">
      <c r="A63" s="181">
        <v>7</v>
      </c>
      <c r="B63" s="181" t="s">
        <v>606</v>
      </c>
      <c r="C63" s="184">
        <v>220</v>
      </c>
      <c r="D63" s="181" t="s">
        <v>15</v>
      </c>
      <c r="E63" s="182"/>
      <c r="F63" s="182"/>
      <c r="G63" s="182">
        <f>C63*E63</f>
        <v>0</v>
      </c>
      <c r="H63" s="182">
        <f>C63*F63</f>
        <v>0</v>
      </c>
    </row>
    <row r="64" spans="1:8">
      <c r="A64" s="178"/>
      <c r="B64" s="179" t="s">
        <v>275</v>
      </c>
      <c r="C64" s="178"/>
      <c r="D64" s="178"/>
      <c r="E64" s="185"/>
      <c r="F64" s="185"/>
      <c r="G64" s="183">
        <f>SUM(G56:G63)</f>
        <v>0</v>
      </c>
      <c r="H64" s="183">
        <f>SUM(H56:H63)</f>
        <v>0</v>
      </c>
    </row>
    <row r="66" spans="1:8" ht="47.25">
      <c r="A66" s="178"/>
      <c r="B66" s="179" t="s">
        <v>580</v>
      </c>
    </row>
    <row r="67" spans="1:8" ht="47.25">
      <c r="A67" s="179" t="s">
        <v>265</v>
      </c>
      <c r="B67" s="179" t="s">
        <v>266</v>
      </c>
      <c r="C67" s="180" t="s">
        <v>267</v>
      </c>
      <c r="D67" s="179" t="s">
        <v>268</v>
      </c>
      <c r="E67" s="183" t="s">
        <v>269</v>
      </c>
      <c r="F67" s="183" t="s">
        <v>270</v>
      </c>
      <c r="G67" s="183" t="s">
        <v>271</v>
      </c>
      <c r="H67" s="183" t="s">
        <v>272</v>
      </c>
    </row>
    <row r="68" spans="1:8" ht="110.25">
      <c r="A68" s="181">
        <v>1</v>
      </c>
      <c r="B68" s="181" t="s">
        <v>607</v>
      </c>
      <c r="C68" s="184">
        <v>1</v>
      </c>
      <c r="D68" s="181" t="s">
        <v>32</v>
      </c>
      <c r="E68" s="182"/>
      <c r="F68" s="182"/>
      <c r="G68" s="182">
        <f>C68*E68</f>
        <v>0</v>
      </c>
      <c r="H68" s="182">
        <f>C68*F68</f>
        <v>0</v>
      </c>
    </row>
    <row r="69" spans="1:8">
      <c r="A69" s="178"/>
      <c r="B69" s="181" t="s">
        <v>608</v>
      </c>
    </row>
    <row r="70" spans="1:8" ht="111.75">
      <c r="A70" s="181">
        <v>2</v>
      </c>
      <c r="B70" s="181" t="s">
        <v>713</v>
      </c>
      <c r="C70" s="184">
        <v>1</v>
      </c>
      <c r="D70" s="181" t="s">
        <v>32</v>
      </c>
      <c r="E70" s="182"/>
      <c r="F70" s="182"/>
      <c r="G70" s="182">
        <f>C70*E70</f>
        <v>0</v>
      </c>
      <c r="H70" s="182">
        <f>C70*F70</f>
        <v>0</v>
      </c>
    </row>
    <row r="71" spans="1:8" ht="78.75">
      <c r="A71" s="178"/>
      <c r="B71" s="181" t="s">
        <v>609</v>
      </c>
    </row>
    <row r="72" spans="1:8">
      <c r="A72" s="178"/>
      <c r="B72" s="179" t="s">
        <v>275</v>
      </c>
      <c r="C72" s="178"/>
      <c r="D72" s="178"/>
      <c r="E72" s="185"/>
      <c r="F72" s="185"/>
      <c r="G72" s="183">
        <f>SUM(G68:G71)</f>
        <v>0</v>
      </c>
      <c r="H72" s="183">
        <f>SUM(H68:H71)</f>
        <v>0</v>
      </c>
    </row>
    <row r="74" spans="1:8" ht="31.5">
      <c r="A74" s="178"/>
      <c r="B74" s="179" t="s">
        <v>581</v>
      </c>
    </row>
    <row r="75" spans="1:8" ht="47.25">
      <c r="A75" s="179" t="s">
        <v>265</v>
      </c>
      <c r="B75" s="179" t="s">
        <v>266</v>
      </c>
      <c r="C75" s="180" t="s">
        <v>267</v>
      </c>
      <c r="D75" s="179" t="s">
        <v>268</v>
      </c>
      <c r="E75" s="183" t="s">
        <v>269</v>
      </c>
      <c r="F75" s="183" t="s">
        <v>270</v>
      </c>
      <c r="G75" s="183" t="s">
        <v>271</v>
      </c>
      <c r="H75" s="183" t="s">
        <v>272</v>
      </c>
    </row>
    <row r="76" spans="1:8" ht="94.5">
      <c r="A76" s="181">
        <v>1</v>
      </c>
      <c r="B76" s="181" t="s">
        <v>610</v>
      </c>
      <c r="C76" s="184">
        <v>6</v>
      </c>
      <c r="D76" s="181" t="s">
        <v>32</v>
      </c>
      <c r="E76" s="182"/>
      <c r="F76" s="182"/>
      <c r="G76" s="182">
        <f>C76*E76</f>
        <v>0</v>
      </c>
      <c r="H76" s="182">
        <f>C76*F76</f>
        <v>0</v>
      </c>
    </row>
    <row r="77" spans="1:8">
      <c r="A77" s="178"/>
      <c r="B77" s="179" t="s">
        <v>275</v>
      </c>
      <c r="C77" s="178"/>
      <c r="D77" s="178"/>
      <c r="E77" s="185"/>
      <c r="F77" s="185"/>
      <c r="G77" s="183">
        <f>SUM(G76:G76)</f>
        <v>0</v>
      </c>
      <c r="H77" s="183">
        <f>SUM(H76:H76)</f>
        <v>0</v>
      </c>
    </row>
  </sheetData>
  <mergeCells count="2">
    <mergeCell ref="A1:H1"/>
    <mergeCell ref="A2:H2"/>
  </mergeCells>
  <pageMargins left="0.70866141732283472" right="0.70866141732283472" top="0.74803149606299213" bottom="0.74803149606299213" header="0.31496062992125984" footer="0.31496062992125984"/>
  <pageSetup paperSize="9" scale="88"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view="pageBreakPreview" topLeftCell="A53" zoomScale="60" zoomScaleNormal="100" workbookViewId="0">
      <selection activeCell="E65" sqref="E65:F65"/>
    </sheetView>
  </sheetViews>
  <sheetFormatPr defaultRowHeight="15.75"/>
  <cols>
    <col min="1" max="1" width="4.28515625" style="11" bestFit="1" customWidth="1"/>
    <col min="2" max="2" width="36.5703125" style="11" bestFit="1" customWidth="1"/>
    <col min="3" max="4" width="20.7109375" style="11" customWidth="1"/>
    <col min="5" max="5" width="13" style="177" bestFit="1" customWidth="1"/>
    <col min="6" max="6" width="10.5703125" style="177" bestFit="1" customWidth="1"/>
    <col min="7" max="8" width="20.7109375" style="177" customWidth="1"/>
    <col min="9" max="16384" width="9.140625" style="11"/>
  </cols>
  <sheetData>
    <row r="1" spans="1:8" ht="15" customHeight="1">
      <c r="A1" s="344" t="s">
        <v>561</v>
      </c>
      <c r="B1" s="344"/>
      <c r="C1" s="344"/>
      <c r="D1" s="344"/>
      <c r="E1" s="344"/>
      <c r="F1" s="344"/>
      <c r="G1" s="344"/>
      <c r="H1" s="344"/>
    </row>
    <row r="2" spans="1:8">
      <c r="A2" s="345" t="s">
        <v>611</v>
      </c>
      <c r="B2" s="345"/>
      <c r="C2" s="345"/>
      <c r="D2" s="345"/>
      <c r="E2" s="345"/>
      <c r="F2" s="345"/>
      <c r="G2" s="345"/>
      <c r="H2" s="345"/>
    </row>
    <row r="3" spans="1:8">
      <c r="A3" s="186"/>
      <c r="B3" s="186"/>
      <c r="C3" s="186"/>
      <c r="D3" s="186"/>
      <c r="E3" s="187"/>
      <c r="F3" s="187"/>
      <c r="G3" s="187"/>
      <c r="H3" s="187"/>
    </row>
    <row r="4" spans="1:8" ht="31.5">
      <c r="A4" s="178"/>
      <c r="B4" s="179" t="s">
        <v>563</v>
      </c>
      <c r="C4" s="180" t="s">
        <v>256</v>
      </c>
      <c r="D4" s="180" t="s">
        <v>257</v>
      </c>
    </row>
    <row r="5" spans="1:8">
      <c r="A5" s="178"/>
      <c r="B5" s="181" t="s">
        <v>576</v>
      </c>
      <c r="C5" s="182">
        <f>G18</f>
        <v>0</v>
      </c>
      <c r="D5" s="182">
        <f>H18</f>
        <v>0</v>
      </c>
    </row>
    <row r="6" spans="1:8" ht="31.5">
      <c r="A6" s="178"/>
      <c r="B6" s="181" t="s">
        <v>577</v>
      </c>
      <c r="C6" s="182">
        <f>G24</f>
        <v>0</v>
      </c>
      <c r="D6" s="182">
        <f>H24</f>
        <v>0</v>
      </c>
    </row>
    <row r="7" spans="1:8">
      <c r="A7" s="178"/>
      <c r="B7" s="181" t="s">
        <v>578</v>
      </c>
      <c r="C7" s="182">
        <f>G29</f>
        <v>0</v>
      </c>
      <c r="D7" s="182">
        <f>H29</f>
        <v>0</v>
      </c>
    </row>
    <row r="8" spans="1:8" ht="31.5">
      <c r="A8" s="178"/>
      <c r="B8" s="181" t="s">
        <v>579</v>
      </c>
      <c r="C8" s="182">
        <f>G43</f>
        <v>0</v>
      </c>
      <c r="D8" s="182">
        <f>H43</f>
        <v>0</v>
      </c>
    </row>
    <row r="9" spans="1:8">
      <c r="A9" s="178"/>
      <c r="B9" s="181" t="s">
        <v>565</v>
      </c>
      <c r="C9" s="182">
        <f>G55</f>
        <v>0</v>
      </c>
      <c r="D9" s="182">
        <f>H55</f>
        <v>0</v>
      </c>
    </row>
    <row r="10" spans="1:8" ht="31.5">
      <c r="A10" s="178"/>
      <c r="B10" s="181" t="s">
        <v>566</v>
      </c>
      <c r="C10" s="182">
        <f>G61</f>
        <v>0</v>
      </c>
      <c r="D10" s="182">
        <f>H61</f>
        <v>0</v>
      </c>
    </row>
    <row r="11" spans="1:8" ht="31.5">
      <c r="A11" s="178"/>
      <c r="B11" s="181" t="s">
        <v>612</v>
      </c>
      <c r="C11" s="182">
        <f>G67</f>
        <v>0</v>
      </c>
      <c r="D11" s="182">
        <f>H67</f>
        <v>0</v>
      </c>
    </row>
    <row r="12" spans="1:8">
      <c r="A12" s="178"/>
      <c r="B12" s="179" t="s">
        <v>567</v>
      </c>
      <c r="C12" s="183">
        <f>SUM(C5:C11)</f>
        <v>0</v>
      </c>
      <c r="D12" s="183">
        <f>SUM(D5:D11)</f>
        <v>0</v>
      </c>
    </row>
    <row r="15" spans="1:8" ht="31.5">
      <c r="A15" s="178"/>
      <c r="B15" s="179" t="s">
        <v>576</v>
      </c>
    </row>
    <row r="16" spans="1:8" ht="47.25">
      <c r="A16" s="179" t="s">
        <v>265</v>
      </c>
      <c r="B16" s="179" t="s">
        <v>266</v>
      </c>
      <c r="C16" s="180" t="s">
        <v>267</v>
      </c>
      <c r="D16" s="179" t="s">
        <v>268</v>
      </c>
      <c r="E16" s="183" t="s">
        <v>269</v>
      </c>
      <c r="F16" s="183" t="s">
        <v>270</v>
      </c>
      <c r="G16" s="183" t="s">
        <v>271</v>
      </c>
      <c r="H16" s="183" t="s">
        <v>272</v>
      </c>
    </row>
    <row r="17" spans="1:8" ht="94.5">
      <c r="A17" s="181">
        <v>1</v>
      </c>
      <c r="B17" s="181" t="s">
        <v>613</v>
      </c>
      <c r="C17" s="184">
        <v>1</v>
      </c>
      <c r="D17" s="181" t="s">
        <v>583</v>
      </c>
      <c r="E17" s="182"/>
      <c r="F17" s="182"/>
      <c r="G17" s="182">
        <f>C17*E17</f>
        <v>0</v>
      </c>
      <c r="H17" s="182">
        <f>C17*F17</f>
        <v>0</v>
      </c>
    </row>
    <row r="18" spans="1:8">
      <c r="A18" s="178"/>
      <c r="B18" s="179" t="s">
        <v>275</v>
      </c>
      <c r="C18" s="178"/>
      <c r="D18" s="178"/>
      <c r="E18" s="185"/>
      <c r="F18" s="185"/>
      <c r="G18" s="183">
        <f>SUM(G17:G17)</f>
        <v>0</v>
      </c>
      <c r="H18" s="183">
        <f>SUM(H17:H17)</f>
        <v>0</v>
      </c>
    </row>
    <row r="20" spans="1:8" ht="31.5">
      <c r="A20" s="178"/>
      <c r="B20" s="179" t="s">
        <v>577</v>
      </c>
    </row>
    <row r="21" spans="1:8" ht="47.25">
      <c r="A21" s="179" t="s">
        <v>265</v>
      </c>
      <c r="B21" s="179" t="s">
        <v>266</v>
      </c>
      <c r="C21" s="180" t="s">
        <v>267</v>
      </c>
      <c r="D21" s="179" t="s">
        <v>268</v>
      </c>
      <c r="E21" s="183" t="s">
        <v>269</v>
      </c>
      <c r="F21" s="183" t="s">
        <v>270</v>
      </c>
      <c r="G21" s="183" t="s">
        <v>271</v>
      </c>
      <c r="H21" s="183" t="s">
        <v>272</v>
      </c>
    </row>
    <row r="22" spans="1:8" ht="94.5">
      <c r="A22" s="181">
        <v>1</v>
      </c>
      <c r="B22" s="181" t="s">
        <v>585</v>
      </c>
      <c r="C22" s="184">
        <v>230</v>
      </c>
      <c r="D22" s="181" t="s">
        <v>5</v>
      </c>
      <c r="E22" s="182"/>
      <c r="F22" s="182"/>
      <c r="G22" s="182">
        <f>C22*E22</f>
        <v>0</v>
      </c>
      <c r="H22" s="182">
        <f>C22*F22</f>
        <v>0</v>
      </c>
    </row>
    <row r="23" spans="1:8" ht="78.75">
      <c r="A23" s="181">
        <v>2</v>
      </c>
      <c r="B23" s="181" t="s">
        <v>586</v>
      </c>
      <c r="C23" s="184">
        <v>16</v>
      </c>
      <c r="D23" s="181" t="s">
        <v>5</v>
      </c>
      <c r="E23" s="182"/>
      <c r="F23" s="182"/>
      <c r="G23" s="182">
        <f>C23*E23</f>
        <v>0</v>
      </c>
      <c r="H23" s="182">
        <f>C23*F23</f>
        <v>0</v>
      </c>
    </row>
    <row r="24" spans="1:8">
      <c r="A24" s="178"/>
      <c r="B24" s="179" t="s">
        <v>275</v>
      </c>
      <c r="C24" s="178"/>
      <c r="D24" s="178"/>
      <c r="E24" s="185"/>
      <c r="F24" s="185"/>
      <c r="G24" s="183">
        <f>SUM(G22:G23)</f>
        <v>0</v>
      </c>
      <c r="H24" s="183">
        <f>SUM(H22:H23)</f>
        <v>0</v>
      </c>
    </row>
    <row r="26" spans="1:8">
      <c r="A26" s="178"/>
      <c r="B26" s="179" t="s">
        <v>578</v>
      </c>
    </row>
    <row r="27" spans="1:8" ht="47.25">
      <c r="A27" s="179" t="s">
        <v>265</v>
      </c>
      <c r="B27" s="179" t="s">
        <v>266</v>
      </c>
      <c r="C27" s="180" t="s">
        <v>267</v>
      </c>
      <c r="D27" s="179" t="s">
        <v>268</v>
      </c>
      <c r="E27" s="183" t="s">
        <v>269</v>
      </c>
      <c r="F27" s="183" t="s">
        <v>270</v>
      </c>
      <c r="G27" s="183" t="s">
        <v>271</v>
      </c>
      <c r="H27" s="183" t="s">
        <v>272</v>
      </c>
    </row>
    <row r="28" spans="1:8" ht="31.5">
      <c r="A28" s="181">
        <v>1</v>
      </c>
      <c r="B28" s="181" t="s">
        <v>587</v>
      </c>
      <c r="C28" s="184">
        <v>4</v>
      </c>
      <c r="D28" s="181" t="s">
        <v>32</v>
      </c>
      <c r="E28" s="182"/>
      <c r="F28" s="182"/>
      <c r="G28" s="182">
        <f>C28*E28</f>
        <v>0</v>
      </c>
      <c r="H28" s="182">
        <f>C28*F28</f>
        <v>0</v>
      </c>
    </row>
    <row r="29" spans="1:8">
      <c r="A29" s="178"/>
      <c r="B29" s="179" t="s">
        <v>275</v>
      </c>
      <c r="C29" s="178"/>
      <c r="D29" s="178"/>
      <c r="E29" s="185"/>
      <c r="F29" s="185"/>
      <c r="G29" s="183">
        <f>SUM(G28:G28)</f>
        <v>0</v>
      </c>
      <c r="H29" s="183">
        <f>SUM(H28:H28)</f>
        <v>0</v>
      </c>
    </row>
    <row r="31" spans="1:8" ht="31.5">
      <c r="A31" s="178"/>
      <c r="B31" s="179" t="s">
        <v>579</v>
      </c>
    </row>
    <row r="32" spans="1:8" ht="47.25">
      <c r="A32" s="179" t="s">
        <v>265</v>
      </c>
      <c r="B32" s="179" t="s">
        <v>266</v>
      </c>
      <c r="C32" s="180" t="s">
        <v>267</v>
      </c>
      <c r="D32" s="179" t="s">
        <v>268</v>
      </c>
      <c r="E32" s="183" t="s">
        <v>269</v>
      </c>
      <c r="F32" s="183" t="s">
        <v>270</v>
      </c>
      <c r="G32" s="183" t="s">
        <v>271</v>
      </c>
      <c r="H32" s="183" t="s">
        <v>272</v>
      </c>
    </row>
    <row r="33" spans="1:8" ht="31.5">
      <c r="A33" s="181">
        <v>1</v>
      </c>
      <c r="B33" s="181" t="s">
        <v>589</v>
      </c>
      <c r="C33" s="184">
        <v>10</v>
      </c>
      <c r="D33" s="181" t="s">
        <v>6</v>
      </c>
      <c r="E33" s="182"/>
      <c r="F33" s="182"/>
      <c r="G33" s="182">
        <f>C33*E33</f>
        <v>0</v>
      </c>
      <c r="H33" s="182">
        <f>C33*F33</f>
        <v>0</v>
      </c>
    </row>
    <row r="34" spans="1:8" ht="80.25">
      <c r="A34" s="181">
        <v>2</v>
      </c>
      <c r="B34" s="181" t="s">
        <v>711</v>
      </c>
      <c r="C34" s="184">
        <v>157</v>
      </c>
      <c r="D34" s="181" t="s">
        <v>6</v>
      </c>
      <c r="E34" s="182"/>
      <c r="F34" s="182"/>
      <c r="G34" s="182">
        <f>C34*E34</f>
        <v>0</v>
      </c>
      <c r="H34" s="182">
        <f>C34*F34</f>
        <v>0</v>
      </c>
    </row>
    <row r="35" spans="1:8" ht="111.75">
      <c r="A35" s="181">
        <v>3</v>
      </c>
      <c r="B35" s="181" t="s">
        <v>712</v>
      </c>
      <c r="C35" s="184">
        <v>19</v>
      </c>
      <c r="D35" s="181" t="s">
        <v>6</v>
      </c>
      <c r="E35" s="182"/>
      <c r="F35" s="182"/>
      <c r="G35" s="182">
        <f>C35*E35</f>
        <v>0</v>
      </c>
      <c r="H35" s="182">
        <f>C35*F35</f>
        <v>0</v>
      </c>
    </row>
    <row r="36" spans="1:8" ht="94.5">
      <c r="A36" s="181">
        <v>4</v>
      </c>
      <c r="B36" s="181" t="s">
        <v>590</v>
      </c>
      <c r="C36" s="184">
        <v>79</v>
      </c>
      <c r="D36" s="181" t="s">
        <v>6</v>
      </c>
      <c r="E36" s="182"/>
      <c r="F36" s="182"/>
      <c r="G36" s="182">
        <f>C36*E36</f>
        <v>0</v>
      </c>
      <c r="H36" s="182">
        <f>C36*F36</f>
        <v>0</v>
      </c>
    </row>
    <row r="37" spans="1:8" ht="31.5">
      <c r="A37" s="178"/>
      <c r="B37" s="181" t="s">
        <v>591</v>
      </c>
    </row>
    <row r="38" spans="1:8" ht="94.5">
      <c r="A38" s="181">
        <v>5</v>
      </c>
      <c r="B38" s="181" t="s">
        <v>592</v>
      </c>
      <c r="C38" s="184">
        <v>79</v>
      </c>
      <c r="D38" s="181" t="s">
        <v>6</v>
      </c>
      <c r="E38" s="182"/>
      <c r="F38" s="182"/>
      <c r="G38" s="182">
        <f>C38*E38</f>
        <v>0</v>
      </c>
      <c r="H38" s="182">
        <f>C38*F38</f>
        <v>0</v>
      </c>
    </row>
    <row r="39" spans="1:8" ht="31.5">
      <c r="A39" s="178"/>
      <c r="B39" s="181" t="s">
        <v>593</v>
      </c>
    </row>
    <row r="40" spans="1:8" ht="94.5">
      <c r="A40" s="181">
        <v>6</v>
      </c>
      <c r="B40" s="181" t="s">
        <v>594</v>
      </c>
      <c r="C40" s="184">
        <v>22</v>
      </c>
      <c r="D40" s="181" t="s">
        <v>6</v>
      </c>
      <c r="E40" s="182"/>
      <c r="F40" s="182"/>
      <c r="G40" s="182">
        <f>C40*E40</f>
        <v>0</v>
      </c>
      <c r="H40" s="182">
        <f>C40*F40</f>
        <v>0</v>
      </c>
    </row>
    <row r="41" spans="1:8" ht="47.25">
      <c r="A41" s="181">
        <v>7</v>
      </c>
      <c r="B41" s="181" t="s">
        <v>595</v>
      </c>
      <c r="C41" s="184">
        <v>79</v>
      </c>
      <c r="D41" s="181" t="s">
        <v>6</v>
      </c>
      <c r="E41" s="182"/>
      <c r="F41" s="182"/>
      <c r="G41" s="182">
        <f>C41*E41</f>
        <v>0</v>
      </c>
      <c r="H41" s="182">
        <f>C41*F41</f>
        <v>0</v>
      </c>
    </row>
    <row r="42" spans="1:8" ht="63">
      <c r="A42" s="181">
        <v>8</v>
      </c>
      <c r="B42" s="181" t="s">
        <v>596</v>
      </c>
      <c r="C42" s="184">
        <v>79</v>
      </c>
      <c r="D42" s="181" t="s">
        <v>6</v>
      </c>
      <c r="E42" s="182"/>
      <c r="F42" s="182"/>
      <c r="G42" s="182">
        <f>C42*E42</f>
        <v>0</v>
      </c>
      <c r="H42" s="182">
        <f>C42*F42</f>
        <v>0</v>
      </c>
    </row>
    <row r="43" spans="1:8">
      <c r="A43" s="178"/>
      <c r="B43" s="179" t="s">
        <v>275</v>
      </c>
      <c r="C43" s="178"/>
      <c r="D43" s="178"/>
      <c r="E43" s="185"/>
      <c r="F43" s="185"/>
      <c r="G43" s="183">
        <f>SUM(G33:G42)</f>
        <v>0</v>
      </c>
      <c r="H43" s="183">
        <f>SUM(H33:H42)</f>
        <v>0</v>
      </c>
    </row>
    <row r="45" spans="1:8">
      <c r="A45" s="178"/>
      <c r="B45" s="179" t="s">
        <v>565</v>
      </c>
    </row>
    <row r="46" spans="1:8" ht="47.25">
      <c r="A46" s="179" t="s">
        <v>265</v>
      </c>
      <c r="B46" s="179" t="s">
        <v>266</v>
      </c>
      <c r="C46" s="180" t="s">
        <v>267</v>
      </c>
      <c r="D46" s="179" t="s">
        <v>268</v>
      </c>
      <c r="E46" s="183" t="s">
        <v>269</v>
      </c>
      <c r="F46" s="183" t="s">
        <v>270</v>
      </c>
      <c r="G46" s="183" t="s">
        <v>271</v>
      </c>
      <c r="H46" s="183" t="s">
        <v>272</v>
      </c>
    </row>
    <row r="47" spans="1:8" ht="110.25">
      <c r="A47" s="181">
        <v>1</v>
      </c>
      <c r="B47" s="181" t="s">
        <v>614</v>
      </c>
      <c r="C47" s="184">
        <v>4</v>
      </c>
      <c r="D47" s="181" t="s">
        <v>15</v>
      </c>
      <c r="E47" s="182"/>
      <c r="F47" s="182"/>
      <c r="G47" s="182">
        <f>C47*E47</f>
        <v>0</v>
      </c>
      <c r="H47" s="182">
        <f>C47*F47</f>
        <v>0</v>
      </c>
    </row>
    <row r="48" spans="1:8" ht="110.25">
      <c r="A48" s="181">
        <v>2</v>
      </c>
      <c r="B48" s="181" t="s">
        <v>615</v>
      </c>
      <c r="C48" s="184">
        <v>71</v>
      </c>
      <c r="D48" s="181" t="s">
        <v>15</v>
      </c>
      <c r="E48" s="182"/>
      <c r="F48" s="182"/>
      <c r="G48" s="182">
        <f>C48*E48</f>
        <v>0</v>
      </c>
      <c r="H48" s="182">
        <f>C48*F48</f>
        <v>0</v>
      </c>
    </row>
    <row r="49" spans="1:8">
      <c r="A49" s="178"/>
      <c r="B49" s="181" t="s">
        <v>616</v>
      </c>
    </row>
    <row r="50" spans="1:8" ht="110.25">
      <c r="A50" s="181">
        <v>3</v>
      </c>
      <c r="B50" s="181" t="s">
        <v>617</v>
      </c>
      <c r="C50" s="184">
        <v>3</v>
      </c>
      <c r="D50" s="181" t="s">
        <v>32</v>
      </c>
      <c r="E50" s="182"/>
      <c r="F50" s="182"/>
      <c r="G50" s="182">
        <f>C50*E50</f>
        <v>0</v>
      </c>
      <c r="H50" s="182">
        <f>C50*F50</f>
        <v>0</v>
      </c>
    </row>
    <row r="51" spans="1:8" ht="110.25">
      <c r="A51" s="181">
        <v>4</v>
      </c>
      <c r="B51" s="181" t="s">
        <v>618</v>
      </c>
      <c r="C51" s="184">
        <v>6</v>
      </c>
      <c r="D51" s="181" t="s">
        <v>32</v>
      </c>
      <c r="E51" s="182"/>
      <c r="F51" s="182"/>
      <c r="G51" s="182">
        <f>C51*E51</f>
        <v>0</v>
      </c>
      <c r="H51" s="182">
        <f>C51*F51</f>
        <v>0</v>
      </c>
    </row>
    <row r="52" spans="1:8">
      <c r="A52" s="178"/>
      <c r="B52" s="181" t="s">
        <v>619</v>
      </c>
    </row>
    <row r="53" spans="1:8" ht="110.25">
      <c r="A53" s="181">
        <v>5</v>
      </c>
      <c r="B53" s="181" t="s">
        <v>620</v>
      </c>
      <c r="C53" s="184">
        <v>6</v>
      </c>
      <c r="D53" s="181" t="s">
        <v>32</v>
      </c>
      <c r="E53" s="182"/>
      <c r="F53" s="182"/>
      <c r="G53" s="182">
        <f>C53*E53</f>
        <v>0</v>
      </c>
      <c r="H53" s="182">
        <f>C53*F53</f>
        <v>0</v>
      </c>
    </row>
    <row r="54" spans="1:8" ht="47.25">
      <c r="A54" s="178"/>
      <c r="B54" s="181" t="s">
        <v>621</v>
      </c>
    </row>
    <row r="55" spans="1:8">
      <c r="A55" s="178"/>
      <c r="B55" s="179" t="s">
        <v>275</v>
      </c>
      <c r="C55" s="178"/>
      <c r="D55" s="178"/>
      <c r="E55" s="185"/>
      <c r="F55" s="185"/>
      <c r="G55" s="183">
        <f>SUM(G47:G54)</f>
        <v>0</v>
      </c>
      <c r="H55" s="183">
        <f>SUM(H47:H54)</f>
        <v>0</v>
      </c>
    </row>
    <row r="57" spans="1:8" ht="31.5">
      <c r="A57" s="178"/>
      <c r="B57" s="179" t="s">
        <v>566</v>
      </c>
    </row>
    <row r="58" spans="1:8" ht="47.25">
      <c r="A58" s="179" t="s">
        <v>265</v>
      </c>
      <c r="B58" s="179" t="s">
        <v>266</v>
      </c>
      <c r="C58" s="180" t="s">
        <v>267</v>
      </c>
      <c r="D58" s="179" t="s">
        <v>268</v>
      </c>
      <c r="E58" s="183" t="s">
        <v>269</v>
      </c>
      <c r="F58" s="183" t="s">
        <v>270</v>
      </c>
      <c r="G58" s="183" t="s">
        <v>271</v>
      </c>
      <c r="H58" s="183" t="s">
        <v>272</v>
      </c>
    </row>
    <row r="59" spans="1:8" ht="110.25">
      <c r="A59" s="181">
        <v>1</v>
      </c>
      <c r="B59" s="181" t="s">
        <v>622</v>
      </c>
      <c r="C59" s="184">
        <v>20</v>
      </c>
      <c r="D59" s="181" t="s">
        <v>15</v>
      </c>
      <c r="E59" s="182"/>
      <c r="F59" s="182"/>
      <c r="G59" s="182">
        <f>C59*E59</f>
        <v>0</v>
      </c>
      <c r="H59" s="182">
        <f>C59*F59</f>
        <v>0</v>
      </c>
    </row>
    <row r="60" spans="1:8" ht="63">
      <c r="A60" s="181">
        <v>2</v>
      </c>
      <c r="B60" s="181" t="s">
        <v>604</v>
      </c>
      <c r="C60" s="184">
        <v>100</v>
      </c>
      <c r="D60" s="181" t="s">
        <v>15</v>
      </c>
      <c r="E60" s="182"/>
      <c r="F60" s="182"/>
      <c r="G60" s="182">
        <f>C60*E60</f>
        <v>0</v>
      </c>
      <c r="H60" s="182">
        <f>C60*F60</f>
        <v>0</v>
      </c>
    </row>
    <row r="61" spans="1:8">
      <c r="A61" s="178"/>
      <c r="B61" s="179" t="s">
        <v>275</v>
      </c>
      <c r="C61" s="178"/>
      <c r="D61" s="178"/>
      <c r="E61" s="185"/>
      <c r="F61" s="185"/>
      <c r="G61" s="183">
        <f>SUM(G59:G60)</f>
        <v>0</v>
      </c>
      <c r="H61" s="183">
        <f>SUM(H59:H60)</f>
        <v>0</v>
      </c>
    </row>
    <row r="63" spans="1:8" ht="31.5">
      <c r="A63" s="178"/>
      <c r="B63" s="179" t="s">
        <v>612</v>
      </c>
    </row>
    <row r="64" spans="1:8" ht="47.25">
      <c r="A64" s="179" t="s">
        <v>265</v>
      </c>
      <c r="B64" s="179" t="s">
        <v>266</v>
      </c>
      <c r="C64" s="180" t="s">
        <v>267</v>
      </c>
      <c r="D64" s="179" t="s">
        <v>268</v>
      </c>
      <c r="E64" s="183" t="s">
        <v>269</v>
      </c>
      <c r="F64" s="183" t="s">
        <v>270</v>
      </c>
      <c r="G64" s="183" t="s">
        <v>271</v>
      </c>
      <c r="H64" s="183" t="s">
        <v>272</v>
      </c>
    </row>
    <row r="65" spans="1:8" ht="110.25">
      <c r="A65" s="181">
        <v>1</v>
      </c>
      <c r="B65" s="181" t="s">
        <v>623</v>
      </c>
      <c r="C65" s="184">
        <v>5</v>
      </c>
      <c r="D65" s="181" t="s">
        <v>6</v>
      </c>
      <c r="E65" s="182"/>
      <c r="F65" s="182"/>
      <c r="G65" s="182">
        <f>C65*E65</f>
        <v>0</v>
      </c>
      <c r="H65" s="182">
        <f>C65*F65</f>
        <v>0</v>
      </c>
    </row>
    <row r="66" spans="1:8" ht="47.25">
      <c r="A66" s="178"/>
      <c r="B66" s="181" t="s">
        <v>624</v>
      </c>
    </row>
    <row r="67" spans="1:8">
      <c r="A67" s="178"/>
      <c r="B67" s="179" t="s">
        <v>275</v>
      </c>
      <c r="C67" s="178"/>
      <c r="D67" s="178"/>
      <c r="E67" s="185"/>
      <c r="F67" s="185"/>
      <c r="G67" s="183">
        <f>SUM(G65:G66)</f>
        <v>0</v>
      </c>
      <c r="H67" s="183">
        <f>SUM(H65:H66)</f>
        <v>0</v>
      </c>
    </row>
  </sheetData>
  <mergeCells count="2">
    <mergeCell ref="A1:H1"/>
    <mergeCell ref="A2:H2"/>
  </mergeCells>
  <pageMargins left="0.70866141732283472" right="0.70866141732283472" top="0.74803149606299213" bottom="0.74803149606299213" header="0.31496062992125984" footer="0.31496062992125984"/>
  <pageSetup paperSize="9" scale="88"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view="pageBreakPreview" topLeftCell="A63" zoomScale="60" zoomScaleNormal="100" workbookViewId="0">
      <selection activeCell="E73" sqref="E73:F73"/>
    </sheetView>
  </sheetViews>
  <sheetFormatPr defaultRowHeight="15.75"/>
  <cols>
    <col min="1" max="1" width="4.28515625" style="11" bestFit="1" customWidth="1"/>
    <col min="2" max="2" width="36.5703125" style="11" bestFit="1" customWidth="1"/>
    <col min="3" max="4" width="20.7109375" style="11" customWidth="1"/>
    <col min="5" max="5" width="13" style="177" bestFit="1" customWidth="1"/>
    <col min="6" max="6" width="10.5703125" style="177" bestFit="1" customWidth="1"/>
    <col min="7" max="8" width="20.7109375" style="177" customWidth="1"/>
    <col min="9" max="16384" width="9.140625" style="11"/>
  </cols>
  <sheetData>
    <row r="1" spans="1:8" ht="15" customHeight="1">
      <c r="A1" s="344" t="s">
        <v>561</v>
      </c>
      <c r="B1" s="344"/>
      <c r="C1" s="344"/>
      <c r="D1" s="344"/>
      <c r="E1" s="344"/>
      <c r="F1" s="344"/>
      <c r="G1" s="344"/>
      <c r="H1" s="344"/>
    </row>
    <row r="2" spans="1:8">
      <c r="A2" s="345" t="s">
        <v>625</v>
      </c>
      <c r="B2" s="345"/>
      <c r="C2" s="345"/>
      <c r="D2" s="345"/>
      <c r="E2" s="345"/>
      <c r="F2" s="345"/>
      <c r="G2" s="345"/>
      <c r="H2" s="345"/>
    </row>
    <row r="4" spans="1:8" ht="31.5">
      <c r="A4" s="178"/>
      <c r="B4" s="179" t="s">
        <v>563</v>
      </c>
      <c r="C4" s="180" t="s">
        <v>256</v>
      </c>
      <c r="D4" s="180" t="s">
        <v>257</v>
      </c>
    </row>
    <row r="5" spans="1:8">
      <c r="A5" s="178"/>
      <c r="B5" s="181" t="s">
        <v>576</v>
      </c>
      <c r="C5" s="182">
        <f>G18</f>
        <v>0</v>
      </c>
      <c r="D5" s="182">
        <f>H18</f>
        <v>0</v>
      </c>
    </row>
    <row r="6" spans="1:8" ht="31.5">
      <c r="A6" s="178"/>
      <c r="B6" s="181" t="s">
        <v>577</v>
      </c>
      <c r="C6" s="182">
        <f>G24</f>
        <v>0</v>
      </c>
      <c r="D6" s="182">
        <f>H24</f>
        <v>0</v>
      </c>
    </row>
    <row r="7" spans="1:8">
      <c r="A7" s="178"/>
      <c r="B7" s="181" t="s">
        <v>578</v>
      </c>
      <c r="C7" s="182">
        <f>G29</f>
        <v>0</v>
      </c>
      <c r="D7" s="182">
        <f>H29</f>
        <v>0</v>
      </c>
    </row>
    <row r="8" spans="1:8" ht="31.5">
      <c r="A8" s="178"/>
      <c r="B8" s="181" t="s">
        <v>579</v>
      </c>
      <c r="C8" s="182">
        <f>G43</f>
        <v>0</v>
      </c>
      <c r="D8" s="182">
        <f>H43</f>
        <v>0</v>
      </c>
    </row>
    <row r="9" spans="1:8">
      <c r="A9" s="178"/>
      <c r="B9" s="181" t="s">
        <v>565</v>
      </c>
      <c r="C9" s="182">
        <f>G64</f>
        <v>0</v>
      </c>
      <c r="D9" s="182">
        <f>H64</f>
        <v>0</v>
      </c>
    </row>
    <row r="10" spans="1:8" ht="31.5">
      <c r="A10" s="178"/>
      <c r="B10" s="181" t="s">
        <v>566</v>
      </c>
      <c r="C10" s="182">
        <f>G69</f>
        <v>0</v>
      </c>
      <c r="D10" s="182">
        <f>H69</f>
        <v>0</v>
      </c>
    </row>
    <row r="11" spans="1:8" ht="31.5">
      <c r="A11" s="178"/>
      <c r="B11" s="181" t="s">
        <v>612</v>
      </c>
      <c r="C11" s="182">
        <f>G75</f>
        <v>0</v>
      </c>
      <c r="D11" s="182">
        <f>H75</f>
        <v>0</v>
      </c>
    </row>
    <row r="12" spans="1:8">
      <c r="A12" s="178"/>
      <c r="B12" s="179" t="s">
        <v>567</v>
      </c>
      <c r="C12" s="183">
        <f>SUM(C5:C11)</f>
        <v>0</v>
      </c>
      <c r="D12" s="183">
        <f>SUM(D5:D11)</f>
        <v>0</v>
      </c>
    </row>
    <row r="15" spans="1:8" ht="31.5">
      <c r="A15" s="178"/>
      <c r="B15" s="179" t="s">
        <v>576</v>
      </c>
    </row>
    <row r="16" spans="1:8" ht="47.25">
      <c r="A16" s="179" t="s">
        <v>265</v>
      </c>
      <c r="B16" s="179" t="s">
        <v>266</v>
      </c>
      <c r="C16" s="180" t="s">
        <v>267</v>
      </c>
      <c r="D16" s="179" t="s">
        <v>268</v>
      </c>
      <c r="E16" s="183" t="s">
        <v>269</v>
      </c>
      <c r="F16" s="183" t="s">
        <v>270</v>
      </c>
      <c r="G16" s="183" t="s">
        <v>271</v>
      </c>
      <c r="H16" s="183" t="s">
        <v>272</v>
      </c>
    </row>
    <row r="17" spans="1:8" ht="94.5">
      <c r="A17" s="181">
        <v>1</v>
      </c>
      <c r="B17" s="181" t="s">
        <v>613</v>
      </c>
      <c r="C17" s="184">
        <v>1</v>
      </c>
      <c r="D17" s="181" t="s">
        <v>583</v>
      </c>
      <c r="E17" s="182"/>
      <c r="F17" s="182"/>
      <c r="G17" s="182">
        <f>C17*E17</f>
        <v>0</v>
      </c>
      <c r="H17" s="182">
        <f>C17*F17</f>
        <v>0</v>
      </c>
    </row>
    <row r="18" spans="1:8">
      <c r="A18" s="178"/>
      <c r="B18" s="179" t="s">
        <v>275</v>
      </c>
      <c r="C18" s="178"/>
      <c r="D18" s="178"/>
      <c r="E18" s="185"/>
      <c r="F18" s="185"/>
      <c r="G18" s="183">
        <f>SUM(G17:G17)</f>
        <v>0</v>
      </c>
      <c r="H18" s="183">
        <f>SUM(H17:H17)</f>
        <v>0</v>
      </c>
    </row>
    <row r="20" spans="1:8" ht="31.5">
      <c r="A20" s="178"/>
      <c r="B20" s="179" t="s">
        <v>577</v>
      </c>
    </row>
    <row r="21" spans="1:8" ht="47.25">
      <c r="A21" s="179" t="s">
        <v>265</v>
      </c>
      <c r="B21" s="179" t="s">
        <v>266</v>
      </c>
      <c r="C21" s="180" t="s">
        <v>267</v>
      </c>
      <c r="D21" s="179" t="s">
        <v>268</v>
      </c>
      <c r="E21" s="183" t="s">
        <v>269</v>
      </c>
      <c r="F21" s="183" t="s">
        <v>270</v>
      </c>
      <c r="G21" s="183" t="s">
        <v>271</v>
      </c>
      <c r="H21" s="183" t="s">
        <v>272</v>
      </c>
    </row>
    <row r="22" spans="1:8" ht="94.5">
      <c r="A22" s="181">
        <v>1</v>
      </c>
      <c r="B22" s="181" t="s">
        <v>585</v>
      </c>
      <c r="C22" s="184">
        <v>1470</v>
      </c>
      <c r="D22" s="181" t="s">
        <v>5</v>
      </c>
      <c r="E22" s="182"/>
      <c r="F22" s="182"/>
      <c r="G22" s="182">
        <f>C22*E22</f>
        <v>0</v>
      </c>
      <c r="H22" s="182">
        <f>C22*F22</f>
        <v>0</v>
      </c>
    </row>
    <row r="23" spans="1:8" ht="78.75">
      <c r="A23" s="181">
        <v>2</v>
      </c>
      <c r="B23" s="181" t="s">
        <v>586</v>
      </c>
      <c r="C23" s="184">
        <v>50</v>
      </c>
      <c r="D23" s="181" t="s">
        <v>5</v>
      </c>
      <c r="E23" s="182"/>
      <c r="F23" s="182"/>
      <c r="G23" s="182">
        <f>C23*E23</f>
        <v>0</v>
      </c>
      <c r="H23" s="182">
        <f>C23*F23</f>
        <v>0</v>
      </c>
    </row>
    <row r="24" spans="1:8">
      <c r="A24" s="178"/>
      <c r="B24" s="179" t="s">
        <v>275</v>
      </c>
      <c r="C24" s="178"/>
      <c r="D24" s="178"/>
      <c r="E24" s="185"/>
      <c r="F24" s="185"/>
      <c r="G24" s="183">
        <f>SUM(G22:G23)</f>
        <v>0</v>
      </c>
      <c r="H24" s="183">
        <f>SUM(H22:H23)</f>
        <v>0</v>
      </c>
    </row>
    <row r="26" spans="1:8">
      <c r="A26" s="178"/>
      <c r="B26" s="179" t="s">
        <v>578</v>
      </c>
    </row>
    <row r="27" spans="1:8" ht="47.25">
      <c r="A27" s="179" t="s">
        <v>265</v>
      </c>
      <c r="B27" s="179" t="s">
        <v>266</v>
      </c>
      <c r="C27" s="180" t="s">
        <v>267</v>
      </c>
      <c r="D27" s="179" t="s">
        <v>268</v>
      </c>
      <c r="E27" s="183" t="s">
        <v>269</v>
      </c>
      <c r="F27" s="183" t="s">
        <v>270</v>
      </c>
      <c r="G27" s="183" t="s">
        <v>271</v>
      </c>
      <c r="H27" s="183" t="s">
        <v>272</v>
      </c>
    </row>
    <row r="28" spans="1:8" ht="31.5">
      <c r="A28" s="181">
        <v>1</v>
      </c>
      <c r="B28" s="181" t="s">
        <v>587</v>
      </c>
      <c r="C28" s="184">
        <v>10</v>
      </c>
      <c r="D28" s="181" t="s">
        <v>32</v>
      </c>
      <c r="E28" s="182"/>
      <c r="F28" s="182"/>
      <c r="G28" s="182">
        <f>C28*E28</f>
        <v>0</v>
      </c>
      <c r="H28" s="182">
        <f>C28*F28</f>
        <v>0</v>
      </c>
    </row>
    <row r="29" spans="1:8">
      <c r="A29" s="178"/>
      <c r="B29" s="179" t="s">
        <v>275</v>
      </c>
      <c r="C29" s="178"/>
      <c r="D29" s="178"/>
      <c r="E29" s="185"/>
      <c r="F29" s="185"/>
      <c r="G29" s="183">
        <f>SUM(G28:G28)</f>
        <v>0</v>
      </c>
      <c r="H29" s="183">
        <f>SUM(H28:H28)</f>
        <v>0</v>
      </c>
    </row>
    <row r="31" spans="1:8" ht="31.5">
      <c r="A31" s="178"/>
      <c r="B31" s="179" t="s">
        <v>579</v>
      </c>
    </row>
    <row r="32" spans="1:8" ht="47.25">
      <c r="A32" s="179" t="s">
        <v>265</v>
      </c>
      <c r="B32" s="179" t="s">
        <v>266</v>
      </c>
      <c r="C32" s="180" t="s">
        <v>267</v>
      </c>
      <c r="D32" s="179" t="s">
        <v>268</v>
      </c>
      <c r="E32" s="183" t="s">
        <v>269</v>
      </c>
      <c r="F32" s="183" t="s">
        <v>270</v>
      </c>
      <c r="G32" s="183" t="s">
        <v>271</v>
      </c>
      <c r="H32" s="183" t="s">
        <v>272</v>
      </c>
    </row>
    <row r="33" spans="1:8" ht="31.5">
      <c r="A33" s="181">
        <v>1</v>
      </c>
      <c r="B33" s="181" t="s">
        <v>589</v>
      </c>
      <c r="C33" s="184">
        <v>15</v>
      </c>
      <c r="D33" s="181" t="s">
        <v>6</v>
      </c>
      <c r="E33" s="182"/>
      <c r="F33" s="182"/>
      <c r="G33" s="182">
        <f>C33*E33</f>
        <v>0</v>
      </c>
      <c r="H33" s="182">
        <f>C33*F33</f>
        <v>0</v>
      </c>
    </row>
    <row r="34" spans="1:8" ht="80.25">
      <c r="A34" s="181">
        <v>2</v>
      </c>
      <c r="B34" s="181" t="s">
        <v>711</v>
      </c>
      <c r="C34" s="184">
        <v>1000</v>
      </c>
      <c r="D34" s="181" t="s">
        <v>6</v>
      </c>
      <c r="E34" s="182"/>
      <c r="F34" s="182"/>
      <c r="G34" s="182">
        <f>C34*E34</f>
        <v>0</v>
      </c>
      <c r="H34" s="182">
        <f>C34*F34</f>
        <v>0</v>
      </c>
    </row>
    <row r="35" spans="1:8" ht="111.75">
      <c r="A35" s="181">
        <v>3</v>
      </c>
      <c r="B35" s="181" t="s">
        <v>712</v>
      </c>
      <c r="C35" s="184">
        <v>153</v>
      </c>
      <c r="D35" s="181" t="s">
        <v>6</v>
      </c>
      <c r="E35" s="182"/>
      <c r="F35" s="182"/>
      <c r="G35" s="182">
        <f>C35*E35</f>
        <v>0</v>
      </c>
      <c r="H35" s="182">
        <f>C35*F35</f>
        <v>0</v>
      </c>
    </row>
    <row r="36" spans="1:8" ht="94.5">
      <c r="A36" s="181">
        <v>4</v>
      </c>
      <c r="B36" s="181" t="s">
        <v>590</v>
      </c>
      <c r="C36" s="184">
        <v>411</v>
      </c>
      <c r="D36" s="181" t="s">
        <v>6</v>
      </c>
      <c r="E36" s="182"/>
      <c r="F36" s="182"/>
      <c r="G36" s="182">
        <f>C36*E36</f>
        <v>0</v>
      </c>
      <c r="H36" s="182">
        <f>C36*F36</f>
        <v>0</v>
      </c>
    </row>
    <row r="37" spans="1:8" ht="31.5">
      <c r="A37" s="178"/>
      <c r="B37" s="181" t="s">
        <v>591</v>
      </c>
    </row>
    <row r="38" spans="1:8" ht="94.5">
      <c r="A38" s="181">
        <v>5</v>
      </c>
      <c r="B38" s="181" t="s">
        <v>592</v>
      </c>
      <c r="C38" s="184">
        <v>588</v>
      </c>
      <c r="D38" s="181" t="s">
        <v>6</v>
      </c>
      <c r="E38" s="182"/>
      <c r="F38" s="182"/>
      <c r="G38" s="182">
        <f>C38*E38</f>
        <v>0</v>
      </c>
      <c r="H38" s="182">
        <f>C38*F38</f>
        <v>0</v>
      </c>
    </row>
    <row r="39" spans="1:8" ht="31.5">
      <c r="A39" s="178"/>
      <c r="B39" s="181" t="s">
        <v>593</v>
      </c>
    </row>
    <row r="40" spans="1:8" ht="94.5">
      <c r="A40" s="181">
        <v>6</v>
      </c>
      <c r="B40" s="181" t="s">
        <v>594</v>
      </c>
      <c r="C40" s="184">
        <v>117</v>
      </c>
      <c r="D40" s="181" t="s">
        <v>6</v>
      </c>
      <c r="E40" s="182"/>
      <c r="F40" s="182"/>
      <c r="G40" s="182">
        <f>C40*E40</f>
        <v>0</v>
      </c>
      <c r="H40" s="182">
        <f>C40*F40</f>
        <v>0</v>
      </c>
    </row>
    <row r="41" spans="1:8" ht="47.25">
      <c r="A41" s="181">
        <v>7</v>
      </c>
      <c r="B41" s="181" t="s">
        <v>595</v>
      </c>
      <c r="C41" s="184">
        <v>588</v>
      </c>
      <c r="D41" s="181" t="s">
        <v>6</v>
      </c>
      <c r="E41" s="182"/>
      <c r="F41" s="182"/>
      <c r="G41" s="182">
        <f>C41*E41</f>
        <v>0</v>
      </c>
      <c r="H41" s="182">
        <f>C41*F41</f>
        <v>0</v>
      </c>
    </row>
    <row r="42" spans="1:8" ht="63">
      <c r="A42" s="181">
        <v>8</v>
      </c>
      <c r="B42" s="181" t="s">
        <v>596</v>
      </c>
      <c r="C42" s="184">
        <v>411</v>
      </c>
      <c r="D42" s="181" t="s">
        <v>6</v>
      </c>
      <c r="E42" s="182"/>
      <c r="F42" s="182"/>
      <c r="G42" s="182">
        <f>C42*E42</f>
        <v>0</v>
      </c>
      <c r="H42" s="182">
        <f>C42*F42</f>
        <v>0</v>
      </c>
    </row>
    <row r="43" spans="1:8">
      <c r="A43" s="178"/>
      <c r="B43" s="179" t="s">
        <v>275</v>
      </c>
      <c r="C43" s="178"/>
      <c r="D43" s="178"/>
      <c r="E43" s="185"/>
      <c r="F43" s="185"/>
      <c r="G43" s="183">
        <f>SUM(G33:G42)</f>
        <v>0</v>
      </c>
      <c r="H43" s="183">
        <f>SUM(H33:H42)</f>
        <v>0</v>
      </c>
    </row>
    <row r="45" spans="1:8">
      <c r="A45" s="178"/>
      <c r="B45" s="179" t="s">
        <v>565</v>
      </c>
    </row>
    <row r="46" spans="1:8" ht="47.25">
      <c r="A46" s="179" t="s">
        <v>265</v>
      </c>
      <c r="B46" s="179" t="s">
        <v>266</v>
      </c>
      <c r="C46" s="180" t="s">
        <v>267</v>
      </c>
      <c r="D46" s="179" t="s">
        <v>268</v>
      </c>
      <c r="E46" s="183" t="s">
        <v>269</v>
      </c>
      <c r="F46" s="183" t="s">
        <v>270</v>
      </c>
      <c r="G46" s="183" t="s">
        <v>271</v>
      </c>
      <c r="H46" s="183" t="s">
        <v>272</v>
      </c>
    </row>
    <row r="47" spans="1:8" ht="126">
      <c r="A47" s="181">
        <v>1</v>
      </c>
      <c r="B47" s="181" t="s">
        <v>626</v>
      </c>
      <c r="C47" s="184">
        <v>88</v>
      </c>
      <c r="D47" s="181" t="s">
        <v>15</v>
      </c>
      <c r="E47" s="182"/>
      <c r="F47" s="182"/>
      <c r="G47" s="182">
        <f>C47*E47</f>
        <v>0</v>
      </c>
      <c r="H47" s="182">
        <f>C47*F47</f>
        <v>0</v>
      </c>
    </row>
    <row r="48" spans="1:8" ht="31.5">
      <c r="A48" s="178"/>
      <c r="B48" s="181" t="s">
        <v>627</v>
      </c>
    </row>
    <row r="49" spans="1:8" ht="110.25">
      <c r="A49" s="181">
        <v>2</v>
      </c>
      <c r="B49" s="181" t="s">
        <v>628</v>
      </c>
      <c r="C49" s="184">
        <v>96</v>
      </c>
      <c r="D49" s="181" t="s">
        <v>15</v>
      </c>
      <c r="E49" s="182"/>
      <c r="F49" s="182"/>
      <c r="G49" s="182">
        <f>C49*E49</f>
        <v>0</v>
      </c>
      <c r="H49" s="182">
        <f>C49*F49</f>
        <v>0</v>
      </c>
    </row>
    <row r="50" spans="1:8" ht="47.25">
      <c r="A50" s="178"/>
      <c r="B50" s="181" t="s">
        <v>629</v>
      </c>
    </row>
    <row r="51" spans="1:8" ht="110.25">
      <c r="A51" s="181">
        <v>3</v>
      </c>
      <c r="B51" s="181" t="s">
        <v>630</v>
      </c>
      <c r="C51" s="184">
        <v>120</v>
      </c>
      <c r="D51" s="181" t="s">
        <v>15</v>
      </c>
      <c r="E51" s="182"/>
      <c r="F51" s="182"/>
      <c r="G51" s="182">
        <f>C51*E51</f>
        <v>0</v>
      </c>
      <c r="H51" s="182">
        <f>C51*F51</f>
        <v>0</v>
      </c>
    </row>
    <row r="52" spans="1:8" ht="47.25">
      <c r="A52" s="178"/>
      <c r="B52" s="181" t="s">
        <v>631</v>
      </c>
    </row>
    <row r="53" spans="1:8" ht="94.5">
      <c r="A53" s="181">
        <v>4</v>
      </c>
      <c r="B53" s="181" t="s">
        <v>632</v>
      </c>
      <c r="C53" s="184">
        <v>26</v>
      </c>
      <c r="D53" s="181" t="s">
        <v>32</v>
      </c>
      <c r="E53" s="182"/>
      <c r="F53" s="182"/>
      <c r="G53" s="182">
        <f>C53*E53</f>
        <v>0</v>
      </c>
      <c r="H53" s="182">
        <f>C53*F53</f>
        <v>0</v>
      </c>
    </row>
    <row r="54" spans="1:8" ht="110.25">
      <c r="A54" s="181">
        <v>5</v>
      </c>
      <c r="B54" s="181" t="s">
        <v>633</v>
      </c>
      <c r="C54" s="184">
        <v>6</v>
      </c>
      <c r="D54" s="181" t="s">
        <v>32</v>
      </c>
      <c r="E54" s="182"/>
      <c r="F54" s="182"/>
      <c r="G54" s="182">
        <f>C54*E54</f>
        <v>0</v>
      </c>
      <c r="H54" s="182">
        <f>C54*F54</f>
        <v>0</v>
      </c>
    </row>
    <row r="55" spans="1:8" ht="78.75">
      <c r="A55" s="181">
        <v>6</v>
      </c>
      <c r="B55" s="181" t="s">
        <v>634</v>
      </c>
      <c r="C55" s="184">
        <v>14</v>
      </c>
      <c r="D55" s="181" t="s">
        <v>32</v>
      </c>
      <c r="E55" s="182"/>
      <c r="F55" s="182"/>
      <c r="G55" s="182">
        <f>C55*E55</f>
        <v>0</v>
      </c>
      <c r="H55" s="182">
        <f>C55*F55</f>
        <v>0</v>
      </c>
    </row>
    <row r="56" spans="1:8" ht="110.25">
      <c r="A56" s="181">
        <v>7</v>
      </c>
      <c r="B56" s="181" t="s">
        <v>635</v>
      </c>
      <c r="C56" s="184">
        <v>20</v>
      </c>
      <c r="D56" s="181" t="s">
        <v>32</v>
      </c>
      <c r="E56" s="182"/>
      <c r="F56" s="182"/>
      <c r="G56" s="182">
        <f>C56*E56</f>
        <v>0</v>
      </c>
      <c r="H56" s="182">
        <f>C56*F56</f>
        <v>0</v>
      </c>
    </row>
    <row r="57" spans="1:8" ht="63">
      <c r="A57" s="178"/>
      <c r="B57" s="181" t="s">
        <v>636</v>
      </c>
    </row>
    <row r="58" spans="1:8" ht="110.25">
      <c r="A58" s="181">
        <v>8</v>
      </c>
      <c r="B58" s="181" t="s">
        <v>637</v>
      </c>
      <c r="C58" s="184">
        <v>12</v>
      </c>
      <c r="D58" s="181" t="s">
        <v>32</v>
      </c>
      <c r="E58" s="182"/>
      <c r="F58" s="182"/>
      <c r="G58" s="182">
        <f>C58*E58</f>
        <v>0</v>
      </c>
      <c r="H58" s="182">
        <f>C58*F58</f>
        <v>0</v>
      </c>
    </row>
    <row r="59" spans="1:8" ht="47.25">
      <c r="A59" s="178"/>
      <c r="B59" s="181" t="s">
        <v>638</v>
      </c>
    </row>
    <row r="60" spans="1:8" ht="110.25">
      <c r="A60" s="181">
        <v>9</v>
      </c>
      <c r="B60" s="181" t="s">
        <v>639</v>
      </c>
      <c r="C60" s="184">
        <v>14</v>
      </c>
      <c r="D60" s="181" t="s">
        <v>32</v>
      </c>
      <c r="E60" s="182"/>
      <c r="F60" s="182"/>
      <c r="G60" s="182">
        <f>C60*E60</f>
        <v>0</v>
      </c>
      <c r="H60" s="182">
        <f>C60*F60</f>
        <v>0</v>
      </c>
    </row>
    <row r="61" spans="1:8" ht="47.25">
      <c r="A61" s="181">
        <v>10</v>
      </c>
      <c r="B61" s="181" t="s">
        <v>640</v>
      </c>
      <c r="C61" s="184">
        <v>490</v>
      </c>
      <c r="D61" s="181" t="s">
        <v>15</v>
      </c>
      <c r="E61" s="182"/>
      <c r="F61" s="182"/>
      <c r="G61" s="182">
        <f>C61*E61</f>
        <v>0</v>
      </c>
      <c r="H61" s="182">
        <f>C61*F61</f>
        <v>0</v>
      </c>
    </row>
    <row r="62" spans="1:8" ht="110.25">
      <c r="A62" s="181">
        <v>11</v>
      </c>
      <c r="B62" s="181" t="s">
        <v>641</v>
      </c>
      <c r="C62" s="184">
        <v>198</v>
      </c>
      <c r="D62" s="181" t="s">
        <v>15</v>
      </c>
      <c r="E62" s="182"/>
      <c r="F62" s="182"/>
      <c r="G62" s="182">
        <f>C62*E62</f>
        <v>0</v>
      </c>
      <c r="H62" s="182">
        <f>C62*F62</f>
        <v>0</v>
      </c>
    </row>
    <row r="63" spans="1:8" ht="78.75">
      <c r="A63" s="178"/>
      <c r="B63" s="181" t="s">
        <v>642</v>
      </c>
    </row>
    <row r="64" spans="1:8">
      <c r="A64" s="178"/>
      <c r="B64" s="179" t="s">
        <v>275</v>
      </c>
      <c r="C64" s="178"/>
      <c r="D64" s="178"/>
      <c r="E64" s="185"/>
      <c r="F64" s="185"/>
      <c r="G64" s="183">
        <f>SUM(G47:G63)</f>
        <v>0</v>
      </c>
      <c r="H64" s="183">
        <f>SUM(H47:H63)</f>
        <v>0</v>
      </c>
    </row>
    <row r="66" spans="1:8" ht="31.5">
      <c r="A66" s="178"/>
      <c r="B66" s="179" t="s">
        <v>566</v>
      </c>
    </row>
    <row r="67" spans="1:8" ht="47.25">
      <c r="A67" s="179" t="s">
        <v>265</v>
      </c>
      <c r="B67" s="179" t="s">
        <v>266</v>
      </c>
      <c r="C67" s="180" t="s">
        <v>267</v>
      </c>
      <c r="D67" s="179" t="s">
        <v>268</v>
      </c>
      <c r="E67" s="183" t="s">
        <v>269</v>
      </c>
      <c r="F67" s="183" t="s">
        <v>270</v>
      </c>
      <c r="G67" s="183" t="s">
        <v>271</v>
      </c>
      <c r="H67" s="183" t="s">
        <v>272</v>
      </c>
    </row>
    <row r="68" spans="1:8" ht="63">
      <c r="A68" s="181">
        <v>1</v>
      </c>
      <c r="B68" s="181" t="s">
        <v>604</v>
      </c>
      <c r="C68" s="184">
        <v>500</v>
      </c>
      <c r="D68" s="181" t="s">
        <v>15</v>
      </c>
      <c r="E68" s="182"/>
      <c r="F68" s="182"/>
      <c r="G68" s="182">
        <f>C68*E68</f>
        <v>0</v>
      </c>
      <c r="H68" s="182">
        <f>C68*F68</f>
        <v>0</v>
      </c>
    </row>
    <row r="69" spans="1:8">
      <c r="A69" s="178"/>
      <c r="B69" s="179" t="s">
        <v>275</v>
      </c>
      <c r="C69" s="178"/>
      <c r="D69" s="178"/>
      <c r="E69" s="185"/>
      <c r="F69" s="185"/>
      <c r="G69" s="183">
        <f>SUM(G68:G68)</f>
        <v>0</v>
      </c>
      <c r="H69" s="183">
        <f>SUM(H68:H68)</f>
        <v>0</v>
      </c>
    </row>
    <row r="71" spans="1:8" ht="31.5">
      <c r="A71" s="178"/>
      <c r="B71" s="179" t="s">
        <v>612</v>
      </c>
    </row>
    <row r="72" spans="1:8" ht="47.25">
      <c r="A72" s="179" t="s">
        <v>265</v>
      </c>
      <c r="B72" s="179" t="s">
        <v>266</v>
      </c>
      <c r="C72" s="180" t="s">
        <v>267</v>
      </c>
      <c r="D72" s="179" t="s">
        <v>268</v>
      </c>
      <c r="E72" s="183" t="s">
        <v>269</v>
      </c>
      <c r="F72" s="183" t="s">
        <v>270</v>
      </c>
      <c r="G72" s="183" t="s">
        <v>271</v>
      </c>
      <c r="H72" s="183" t="s">
        <v>272</v>
      </c>
    </row>
    <row r="73" spans="1:8" ht="110.25">
      <c r="A73" s="181">
        <v>1</v>
      </c>
      <c r="B73" s="181" t="s">
        <v>643</v>
      </c>
      <c r="C73" s="184">
        <v>5</v>
      </c>
      <c r="D73" s="181" t="s">
        <v>6</v>
      </c>
      <c r="E73" s="182"/>
      <c r="F73" s="182"/>
      <c r="G73" s="182">
        <f>C73*E73</f>
        <v>0</v>
      </c>
      <c r="H73" s="182">
        <f>C73*F73</f>
        <v>0</v>
      </c>
    </row>
    <row r="74" spans="1:8" ht="47.25">
      <c r="A74" s="178"/>
      <c r="B74" s="181" t="s">
        <v>644</v>
      </c>
    </row>
    <row r="75" spans="1:8">
      <c r="A75" s="178"/>
      <c r="B75" s="179" t="s">
        <v>275</v>
      </c>
      <c r="C75" s="178"/>
      <c r="D75" s="178"/>
      <c r="E75" s="185"/>
      <c r="F75" s="185"/>
      <c r="G75" s="183">
        <f>SUM(G73:G74)</f>
        <v>0</v>
      </c>
      <c r="H75" s="183">
        <f>SUM(H73:H74)</f>
        <v>0</v>
      </c>
    </row>
  </sheetData>
  <mergeCells count="2">
    <mergeCell ref="A1:H1"/>
    <mergeCell ref="A2:H2"/>
  </mergeCells>
  <pageMargins left="0.70866141732283472" right="0.70866141732283472" top="0.74803149606299213" bottom="0.74803149606299213" header="0.31496062992125984" footer="0.31496062992125984"/>
  <pageSetup paperSize="9" scale="88"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view="pageBreakPreview" topLeftCell="A42" zoomScale="60" zoomScaleNormal="100" workbookViewId="0">
      <selection activeCell="E50" sqref="E50:F50"/>
    </sheetView>
  </sheetViews>
  <sheetFormatPr defaultRowHeight="15.75"/>
  <cols>
    <col min="1" max="1" width="4.28515625" style="11" bestFit="1" customWidth="1"/>
    <col min="2" max="2" width="36.5703125" style="11" bestFit="1" customWidth="1"/>
    <col min="3" max="4" width="20.7109375" style="11" customWidth="1"/>
    <col min="5" max="5" width="13" style="177" bestFit="1" customWidth="1"/>
    <col min="6" max="6" width="10.5703125" style="177" bestFit="1" customWidth="1"/>
    <col min="7" max="8" width="20.7109375" style="177" customWidth="1"/>
    <col min="9" max="16384" width="9.140625" style="11"/>
  </cols>
  <sheetData>
    <row r="1" spans="1:8" ht="15" customHeight="1">
      <c r="A1" s="344" t="s">
        <v>561</v>
      </c>
      <c r="B1" s="344"/>
      <c r="C1" s="344"/>
      <c r="D1" s="344"/>
      <c r="E1" s="344"/>
      <c r="F1" s="344"/>
      <c r="G1" s="344"/>
      <c r="H1" s="344"/>
    </row>
    <row r="2" spans="1:8">
      <c r="A2" s="345" t="s">
        <v>645</v>
      </c>
      <c r="B2" s="345"/>
      <c r="C2" s="345"/>
      <c r="D2" s="345"/>
      <c r="E2" s="345"/>
      <c r="F2" s="345"/>
      <c r="G2" s="345"/>
      <c r="H2" s="345"/>
    </row>
    <row r="4" spans="1:8" ht="31.5">
      <c r="A4" s="178"/>
      <c r="B4" s="179" t="s">
        <v>563</v>
      </c>
      <c r="C4" s="180" t="s">
        <v>256</v>
      </c>
      <c r="D4" s="180" t="s">
        <v>257</v>
      </c>
    </row>
    <row r="5" spans="1:8">
      <c r="A5" s="178"/>
      <c r="B5" s="181" t="s">
        <v>578</v>
      </c>
      <c r="C5" s="182">
        <f>G17</f>
        <v>0</v>
      </c>
      <c r="D5" s="182">
        <f>H17</f>
        <v>0</v>
      </c>
    </row>
    <row r="6" spans="1:8" ht="31.5">
      <c r="A6" s="178"/>
      <c r="B6" s="181" t="s">
        <v>579</v>
      </c>
      <c r="C6" s="182">
        <f>G26</f>
        <v>0</v>
      </c>
      <c r="D6" s="182">
        <f>H26</f>
        <v>0</v>
      </c>
    </row>
    <row r="7" spans="1:8" ht="31.5">
      <c r="A7" s="178"/>
      <c r="B7" s="181" t="s">
        <v>646</v>
      </c>
      <c r="C7" s="182">
        <f>G32</f>
        <v>0</v>
      </c>
      <c r="D7" s="182">
        <f>H32</f>
        <v>0</v>
      </c>
    </row>
    <row r="8" spans="1:8">
      <c r="A8" s="178"/>
      <c r="B8" s="181" t="s">
        <v>647</v>
      </c>
      <c r="C8" s="182">
        <f>G46</f>
        <v>0</v>
      </c>
      <c r="D8" s="182">
        <f>H46</f>
        <v>0</v>
      </c>
    </row>
    <row r="9" spans="1:8">
      <c r="A9" s="178"/>
      <c r="B9" s="181" t="s">
        <v>648</v>
      </c>
      <c r="C9" s="182">
        <f>G51</f>
        <v>0</v>
      </c>
      <c r="D9" s="182">
        <f>H51</f>
        <v>0</v>
      </c>
    </row>
    <row r="10" spans="1:8">
      <c r="A10" s="178"/>
      <c r="B10" s="179" t="s">
        <v>567</v>
      </c>
      <c r="C10" s="183">
        <f>SUM(C5:C9)</f>
        <v>0</v>
      </c>
      <c r="D10" s="183">
        <f>SUM(D5:D9)</f>
        <v>0</v>
      </c>
    </row>
    <row r="13" spans="1:8">
      <c r="A13" s="178"/>
      <c r="B13" s="179" t="s">
        <v>578</v>
      </c>
    </row>
    <row r="14" spans="1:8" ht="47.25">
      <c r="A14" s="179" t="s">
        <v>265</v>
      </c>
      <c r="B14" s="179" t="s">
        <v>266</v>
      </c>
      <c r="C14" s="180" t="s">
        <v>267</v>
      </c>
      <c r="D14" s="179" t="s">
        <v>268</v>
      </c>
      <c r="E14" s="183" t="s">
        <v>269</v>
      </c>
      <c r="F14" s="183" t="s">
        <v>270</v>
      </c>
      <c r="G14" s="183" t="s">
        <v>271</v>
      </c>
      <c r="H14" s="183" t="s">
        <v>272</v>
      </c>
    </row>
    <row r="15" spans="1:8" ht="31.5">
      <c r="A15" s="181">
        <v>1</v>
      </c>
      <c r="B15" s="181" t="s">
        <v>587</v>
      </c>
      <c r="C15" s="184">
        <v>2</v>
      </c>
      <c r="D15" s="181" t="s">
        <v>32</v>
      </c>
      <c r="E15" s="182"/>
      <c r="F15" s="182"/>
      <c r="G15" s="182">
        <f>C15*E15</f>
        <v>0</v>
      </c>
      <c r="H15" s="182">
        <f>C15*F15</f>
        <v>0</v>
      </c>
    </row>
    <row r="16" spans="1:8" ht="47.25">
      <c r="A16" s="181">
        <v>2</v>
      </c>
      <c r="B16" s="181" t="s">
        <v>649</v>
      </c>
      <c r="C16" s="184">
        <v>2</v>
      </c>
      <c r="D16" s="181" t="s">
        <v>32</v>
      </c>
      <c r="E16" s="182"/>
      <c r="F16" s="182"/>
      <c r="G16" s="182">
        <f>C16*E16</f>
        <v>0</v>
      </c>
      <c r="H16" s="182">
        <f>C16*F16</f>
        <v>0</v>
      </c>
    </row>
    <row r="17" spans="1:8">
      <c r="A17" s="178"/>
      <c r="B17" s="179" t="s">
        <v>275</v>
      </c>
      <c r="C17" s="178"/>
      <c r="D17" s="178"/>
      <c r="E17" s="185"/>
      <c r="F17" s="185"/>
      <c r="G17" s="183">
        <f>SUM(G15:G16)</f>
        <v>0</v>
      </c>
      <c r="H17" s="183">
        <f>SUM(H15:H16)</f>
        <v>0</v>
      </c>
    </row>
    <row r="19" spans="1:8" ht="31.5">
      <c r="A19" s="178"/>
      <c r="B19" s="179" t="s">
        <v>579</v>
      </c>
    </row>
    <row r="20" spans="1:8" ht="47.25">
      <c r="A20" s="179" t="s">
        <v>265</v>
      </c>
      <c r="B20" s="179" t="s">
        <v>266</v>
      </c>
      <c r="C20" s="180" t="s">
        <v>267</v>
      </c>
      <c r="D20" s="179" t="s">
        <v>268</v>
      </c>
      <c r="E20" s="183" t="s">
        <v>269</v>
      </c>
      <c r="F20" s="183" t="s">
        <v>270</v>
      </c>
      <c r="G20" s="183" t="s">
        <v>271</v>
      </c>
      <c r="H20" s="183" t="s">
        <v>272</v>
      </c>
    </row>
    <row r="21" spans="1:8" ht="110.25">
      <c r="A21" s="181">
        <v>1</v>
      </c>
      <c r="B21" s="181" t="s">
        <v>650</v>
      </c>
      <c r="C21" s="184">
        <v>230</v>
      </c>
      <c r="D21" s="181" t="s">
        <v>5</v>
      </c>
      <c r="E21" s="182"/>
      <c r="F21" s="182"/>
      <c r="G21" s="182">
        <f>C21*E21</f>
        <v>0</v>
      </c>
      <c r="H21" s="182">
        <f>C21*F21</f>
        <v>0</v>
      </c>
    </row>
    <row r="22" spans="1:8" ht="47.25">
      <c r="A22" s="178"/>
      <c r="B22" s="181" t="s">
        <v>651</v>
      </c>
    </row>
    <row r="23" spans="1:8" ht="126">
      <c r="A23" s="181">
        <v>2</v>
      </c>
      <c r="B23" s="181" t="s">
        <v>652</v>
      </c>
      <c r="C23" s="184">
        <v>67</v>
      </c>
      <c r="D23" s="181" t="s">
        <v>6</v>
      </c>
      <c r="E23" s="182"/>
      <c r="F23" s="182"/>
      <c r="G23" s="182">
        <f>C23*E23</f>
        <v>0</v>
      </c>
      <c r="H23" s="182">
        <f>C23*F23</f>
        <v>0</v>
      </c>
    </row>
    <row r="24" spans="1:8" ht="63">
      <c r="A24" s="181">
        <v>3</v>
      </c>
      <c r="B24" s="181" t="s">
        <v>653</v>
      </c>
      <c r="C24" s="184">
        <v>230</v>
      </c>
      <c r="D24" s="181" t="s">
        <v>5</v>
      </c>
      <c r="E24" s="182"/>
      <c r="F24" s="182"/>
      <c r="G24" s="182">
        <f>C24*E24</f>
        <v>0</v>
      </c>
      <c r="H24" s="182">
        <f>C24*F24</f>
        <v>0</v>
      </c>
    </row>
    <row r="25" spans="1:8" ht="47.25">
      <c r="A25" s="181">
        <v>4</v>
      </c>
      <c r="B25" s="181" t="s">
        <v>595</v>
      </c>
      <c r="C25" s="184">
        <v>70</v>
      </c>
      <c r="D25" s="181" t="s">
        <v>6</v>
      </c>
      <c r="E25" s="182"/>
      <c r="F25" s="182"/>
      <c r="G25" s="182">
        <f>C25*E25</f>
        <v>0</v>
      </c>
      <c r="H25" s="182">
        <f>C25*F25</f>
        <v>0</v>
      </c>
    </row>
    <row r="26" spans="1:8">
      <c r="A26" s="178"/>
      <c r="B26" s="179" t="s">
        <v>275</v>
      </c>
      <c r="C26" s="178"/>
      <c r="D26" s="178"/>
      <c r="E26" s="185"/>
      <c r="F26" s="185"/>
      <c r="G26" s="183">
        <f>SUM(G21:G25)</f>
        <v>0</v>
      </c>
      <c r="H26" s="183">
        <f>SUM(H21:H25)</f>
        <v>0</v>
      </c>
    </row>
    <row r="28" spans="1:8" ht="31.5">
      <c r="A28" s="178"/>
      <c r="B28" s="179" t="s">
        <v>646</v>
      </c>
    </row>
    <row r="29" spans="1:8" ht="47.25">
      <c r="A29" s="179" t="s">
        <v>265</v>
      </c>
      <c r="B29" s="179" t="s">
        <v>266</v>
      </c>
      <c r="C29" s="180" t="s">
        <v>267</v>
      </c>
      <c r="D29" s="179" t="s">
        <v>268</v>
      </c>
      <c r="E29" s="183" t="s">
        <v>269</v>
      </c>
      <c r="F29" s="183" t="s">
        <v>270</v>
      </c>
      <c r="G29" s="183" t="s">
        <v>271</v>
      </c>
      <c r="H29" s="183" t="s">
        <v>272</v>
      </c>
    </row>
    <row r="30" spans="1:8" ht="78.75">
      <c r="A30" s="181">
        <v>1</v>
      </c>
      <c r="B30" s="181" t="s">
        <v>654</v>
      </c>
      <c r="C30" s="184">
        <v>12</v>
      </c>
      <c r="D30" s="181" t="s">
        <v>6</v>
      </c>
      <c r="E30" s="182"/>
      <c r="F30" s="182"/>
      <c r="G30" s="182">
        <f>C30*E30</f>
        <v>0</v>
      </c>
      <c r="H30" s="182">
        <f>C30*F30</f>
        <v>0</v>
      </c>
    </row>
    <row r="31" spans="1:8" ht="94.5">
      <c r="A31" s="181">
        <v>2</v>
      </c>
      <c r="B31" s="181" t="s">
        <v>655</v>
      </c>
      <c r="C31" s="184">
        <v>56</v>
      </c>
      <c r="D31" s="181" t="s">
        <v>6</v>
      </c>
      <c r="E31" s="182"/>
      <c r="F31" s="182"/>
      <c r="G31" s="182">
        <f>C31*E31</f>
        <v>0</v>
      </c>
      <c r="H31" s="182">
        <f>C31*F31</f>
        <v>0</v>
      </c>
    </row>
    <row r="32" spans="1:8">
      <c r="A32" s="178"/>
      <c r="B32" s="179" t="s">
        <v>275</v>
      </c>
      <c r="C32" s="178"/>
      <c r="D32" s="178"/>
      <c r="E32" s="185"/>
      <c r="F32" s="185"/>
      <c r="G32" s="183">
        <f>SUM(G30:G31)</f>
        <v>0</v>
      </c>
      <c r="H32" s="183">
        <f>SUM(H30:H31)</f>
        <v>0</v>
      </c>
    </row>
    <row r="34" spans="1:8">
      <c r="A34" s="178"/>
      <c r="B34" s="179" t="s">
        <v>647</v>
      </c>
    </row>
    <row r="35" spans="1:8" ht="47.25">
      <c r="A35" s="179" t="s">
        <v>265</v>
      </c>
      <c r="B35" s="179" t="s">
        <v>266</v>
      </c>
      <c r="C35" s="180" t="s">
        <v>267</v>
      </c>
      <c r="D35" s="179" t="s">
        <v>268</v>
      </c>
      <c r="E35" s="183" t="s">
        <v>269</v>
      </c>
      <c r="F35" s="183" t="s">
        <v>270</v>
      </c>
      <c r="G35" s="183" t="s">
        <v>271</v>
      </c>
      <c r="H35" s="183" t="s">
        <v>272</v>
      </c>
    </row>
    <row r="36" spans="1:8" ht="63">
      <c r="A36" s="181">
        <v>1</v>
      </c>
      <c r="B36" s="181" t="s">
        <v>656</v>
      </c>
      <c r="C36" s="184">
        <v>50</v>
      </c>
      <c r="D36" s="181" t="s">
        <v>15</v>
      </c>
      <c r="E36" s="182"/>
      <c r="F36" s="182"/>
      <c r="G36" s="182">
        <f>C36*E36</f>
        <v>0</v>
      </c>
      <c r="H36" s="182">
        <f>C36*F36</f>
        <v>0</v>
      </c>
    </row>
    <row r="37" spans="1:8" ht="110.25">
      <c r="A37" s="181">
        <v>2</v>
      </c>
      <c r="B37" s="181" t="s">
        <v>657</v>
      </c>
      <c r="C37" s="184">
        <v>97</v>
      </c>
      <c r="D37" s="181" t="s">
        <v>15</v>
      </c>
      <c r="E37" s="182"/>
      <c r="F37" s="182"/>
      <c r="G37" s="182">
        <f>C37*E37</f>
        <v>0</v>
      </c>
      <c r="H37" s="182">
        <f>C37*F37</f>
        <v>0</v>
      </c>
    </row>
    <row r="38" spans="1:8" ht="78.75">
      <c r="A38" s="178"/>
      <c r="B38" s="181" t="s">
        <v>714</v>
      </c>
    </row>
    <row r="39" spans="1:8" ht="110.25">
      <c r="A39" s="181">
        <v>3</v>
      </c>
      <c r="B39" s="181" t="s">
        <v>658</v>
      </c>
      <c r="C39" s="184">
        <v>68</v>
      </c>
      <c r="D39" s="181" t="s">
        <v>15</v>
      </c>
      <c r="E39" s="182"/>
      <c r="F39" s="182"/>
      <c r="G39" s="182">
        <f>C39*E39</f>
        <v>0</v>
      </c>
      <c r="H39" s="182">
        <f>C39*F39</f>
        <v>0</v>
      </c>
    </row>
    <row r="40" spans="1:8" ht="47.25">
      <c r="A40" s="178"/>
      <c r="B40" s="181" t="s">
        <v>715</v>
      </c>
    </row>
    <row r="41" spans="1:8" ht="126">
      <c r="A41" s="181">
        <v>4</v>
      </c>
      <c r="B41" s="181" t="s">
        <v>659</v>
      </c>
      <c r="C41" s="184">
        <v>46</v>
      </c>
      <c r="D41" s="181" t="s">
        <v>15</v>
      </c>
      <c r="E41" s="182"/>
      <c r="F41" s="182"/>
      <c r="G41" s="182">
        <f>C41*E41</f>
        <v>0</v>
      </c>
      <c r="H41" s="182">
        <f>C41*F41</f>
        <v>0</v>
      </c>
    </row>
    <row r="42" spans="1:8">
      <c r="A42" s="178"/>
      <c r="B42" s="181" t="s">
        <v>660</v>
      </c>
    </row>
    <row r="43" spans="1:8" ht="94.5">
      <c r="A43" s="181">
        <v>5</v>
      </c>
      <c r="B43" s="181" t="s">
        <v>661</v>
      </c>
      <c r="C43" s="184">
        <v>94</v>
      </c>
      <c r="D43" s="181" t="s">
        <v>5</v>
      </c>
      <c r="E43" s="182"/>
      <c r="F43" s="182"/>
      <c r="G43" s="182">
        <f>C43*E43</f>
        <v>0</v>
      </c>
      <c r="H43" s="182">
        <f>C43*F43</f>
        <v>0</v>
      </c>
    </row>
    <row r="44" spans="1:8" ht="94.5">
      <c r="A44" s="181">
        <v>6</v>
      </c>
      <c r="B44" s="181" t="s">
        <v>662</v>
      </c>
      <c r="C44" s="184">
        <v>130</v>
      </c>
      <c r="D44" s="181" t="s">
        <v>5</v>
      </c>
      <c r="E44" s="182"/>
      <c r="F44" s="182"/>
      <c r="G44" s="182">
        <f>C44*E44</f>
        <v>0</v>
      </c>
      <c r="H44" s="182">
        <f>C44*F44</f>
        <v>0</v>
      </c>
    </row>
    <row r="45" spans="1:8" ht="94.5">
      <c r="A45" s="181">
        <v>7</v>
      </c>
      <c r="B45" s="181" t="s">
        <v>663</v>
      </c>
      <c r="C45" s="184">
        <v>107</v>
      </c>
      <c r="D45" s="181" t="s">
        <v>5</v>
      </c>
      <c r="E45" s="182"/>
      <c r="F45" s="182"/>
      <c r="G45" s="182">
        <f>C45*E45</f>
        <v>0</v>
      </c>
      <c r="H45" s="182">
        <f>C45*F45</f>
        <v>0</v>
      </c>
    </row>
    <row r="46" spans="1:8">
      <c r="A46" s="178"/>
      <c r="B46" s="179" t="s">
        <v>275</v>
      </c>
      <c r="C46" s="178"/>
      <c r="D46" s="178"/>
      <c r="E46" s="185"/>
      <c r="F46" s="185"/>
      <c r="G46" s="183">
        <f>SUM(G36:G45)</f>
        <v>0</v>
      </c>
      <c r="H46" s="183">
        <f>SUM(H36:H45)</f>
        <v>0</v>
      </c>
    </row>
    <row r="48" spans="1:8" ht="31.5">
      <c r="A48" s="178"/>
      <c r="B48" s="179" t="s">
        <v>648</v>
      </c>
    </row>
    <row r="49" spans="1:8" ht="47.25">
      <c r="A49" s="179" t="s">
        <v>265</v>
      </c>
      <c r="B49" s="179" t="s">
        <v>266</v>
      </c>
      <c r="C49" s="180" t="s">
        <v>267</v>
      </c>
      <c r="D49" s="179" t="s">
        <v>268</v>
      </c>
      <c r="E49" s="183" t="s">
        <v>269</v>
      </c>
      <c r="F49" s="183" t="s">
        <v>270</v>
      </c>
      <c r="G49" s="183" t="s">
        <v>271</v>
      </c>
      <c r="H49" s="183" t="s">
        <v>272</v>
      </c>
    </row>
    <row r="50" spans="1:8" ht="94.5">
      <c r="A50" s="181">
        <v>1</v>
      </c>
      <c r="B50" s="181" t="s">
        <v>664</v>
      </c>
      <c r="C50" s="184">
        <v>28</v>
      </c>
      <c r="D50" s="181" t="s">
        <v>32</v>
      </c>
      <c r="E50" s="182"/>
      <c r="F50" s="182"/>
      <c r="G50" s="182">
        <f>C50*E50</f>
        <v>0</v>
      </c>
      <c r="H50" s="182">
        <f>C50*F50</f>
        <v>0</v>
      </c>
    </row>
    <row r="51" spans="1:8">
      <c r="A51" s="178"/>
      <c r="B51" s="179" t="s">
        <v>275</v>
      </c>
      <c r="C51" s="178"/>
      <c r="D51" s="178"/>
      <c r="E51" s="185"/>
      <c r="F51" s="185"/>
      <c r="G51" s="183">
        <f>SUM(G50:G50)</f>
        <v>0</v>
      </c>
      <c r="H51" s="183">
        <f>SUM(H50:H50)</f>
        <v>0</v>
      </c>
    </row>
  </sheetData>
  <mergeCells count="2">
    <mergeCell ref="A1:H1"/>
    <mergeCell ref="A2:H2"/>
  </mergeCells>
  <pageMargins left="0.70866141732283472" right="0.70866141732283472" top="0.74803149606299213" bottom="0.74803149606299213" header="0.31496062992125984" footer="0.31496062992125984"/>
  <pageSetup paperSize="9" scale="7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tabSelected="1" view="pageBreakPreview" zoomScaleNormal="100" zoomScaleSheetLayoutView="100" workbookViewId="0">
      <selection activeCell="I24" sqref="I24"/>
    </sheetView>
  </sheetViews>
  <sheetFormatPr defaultRowHeight="15.75"/>
  <cols>
    <col min="1" max="1" width="36.42578125" style="49" customWidth="1"/>
    <col min="2" max="2" width="10.7109375" style="49" customWidth="1"/>
    <col min="3" max="3" width="22" style="49" customWidth="1"/>
    <col min="4" max="4" width="22.5703125" style="49" customWidth="1"/>
    <col min="5" max="16384" width="9.140625" style="49"/>
  </cols>
  <sheetData>
    <row r="1" spans="1:4" s="48" customFormat="1">
      <c r="A1" s="322"/>
      <c r="B1" s="323"/>
      <c r="C1" s="323"/>
      <c r="D1" s="323"/>
    </row>
    <row r="2" spans="1:4" s="48" customFormat="1">
      <c r="A2" s="322"/>
      <c r="B2" s="323"/>
      <c r="C2" s="323"/>
      <c r="D2" s="323"/>
    </row>
    <row r="3" spans="1:4" s="48" customFormat="1">
      <c r="A3" s="322"/>
      <c r="B3" s="323"/>
      <c r="C3" s="323"/>
      <c r="D3" s="323"/>
    </row>
    <row r="4" spans="1:4">
      <c r="A4" s="323"/>
      <c r="B4" s="323"/>
      <c r="C4" s="323"/>
      <c r="D4" s="323"/>
    </row>
    <row r="5" spans="1:4">
      <c r="A5" s="323"/>
      <c r="B5" s="323"/>
      <c r="C5" s="323"/>
      <c r="D5" s="323"/>
    </row>
    <row r="6" spans="1:4">
      <c r="A6" s="323"/>
      <c r="B6" s="323"/>
      <c r="C6" s="323"/>
      <c r="D6" s="323"/>
    </row>
    <row r="7" spans="1:4">
      <c r="A7" s="323"/>
      <c r="B7" s="323"/>
      <c r="C7" s="323"/>
      <c r="D7" s="323"/>
    </row>
    <row r="9" spans="1:4">
      <c r="A9" s="49" t="s">
        <v>239</v>
      </c>
      <c r="C9" s="49" t="s">
        <v>240</v>
      </c>
    </row>
    <row r="10" spans="1:4">
      <c r="A10" s="49" t="s">
        <v>240</v>
      </c>
      <c r="C10" s="49" t="s">
        <v>240</v>
      </c>
    </row>
    <row r="11" spans="1:4">
      <c r="C11" s="49" t="s">
        <v>241</v>
      </c>
    </row>
    <row r="13" spans="1:4">
      <c r="A13" s="49" t="s">
        <v>240</v>
      </c>
    </row>
    <row r="14" spans="1:4">
      <c r="A14" s="49" t="s">
        <v>240</v>
      </c>
    </row>
    <row r="15" spans="1:4">
      <c r="C15" s="49" t="s">
        <v>242</v>
      </c>
    </row>
    <row r="17" spans="1:4">
      <c r="A17" s="49" t="s">
        <v>243</v>
      </c>
    </row>
    <row r="18" spans="1:4">
      <c r="A18" s="49" t="s">
        <v>243</v>
      </c>
    </row>
    <row r="19" spans="1:4">
      <c r="A19" s="49" t="s">
        <v>244</v>
      </c>
    </row>
    <row r="20" spans="1:4">
      <c r="A20" s="49" t="s">
        <v>243</v>
      </c>
    </row>
    <row r="22" spans="1:4">
      <c r="A22" s="324" t="s">
        <v>245</v>
      </c>
      <c r="B22" s="324"/>
      <c r="C22" s="324"/>
      <c r="D22" s="324"/>
    </row>
    <row r="23" spans="1:4">
      <c r="A23" s="50" t="s">
        <v>246</v>
      </c>
      <c r="B23" s="50"/>
      <c r="C23" s="51" t="s">
        <v>247</v>
      </c>
      <c r="D23" s="51" t="s">
        <v>248</v>
      </c>
    </row>
    <row r="24" spans="1:4">
      <c r="A24" s="50" t="s">
        <v>249</v>
      </c>
      <c r="B24" s="50"/>
      <c r="C24" s="52">
        <f>'B1 Összesítő '!B8</f>
        <v>0</v>
      </c>
      <c r="D24" s="52">
        <f>'B1 Összesítő '!C8</f>
        <v>0</v>
      </c>
    </row>
    <row r="25" spans="1:4">
      <c r="A25" s="50" t="s">
        <v>250</v>
      </c>
      <c r="B25" s="50"/>
      <c r="C25" s="52">
        <f>ROUND(C24,0)</f>
        <v>0</v>
      </c>
      <c r="D25" s="52">
        <f>ROUND(D24,0)</f>
        <v>0</v>
      </c>
    </row>
    <row r="26" spans="1:4">
      <c r="A26" s="49" t="s">
        <v>251</v>
      </c>
      <c r="C26" s="325">
        <f>ROUND(C25+D25,0)</f>
        <v>0</v>
      </c>
      <c r="D26" s="325"/>
    </row>
    <row r="27" spans="1:4">
      <c r="A27" s="50" t="s">
        <v>252</v>
      </c>
      <c r="B27" s="53">
        <v>0.27</v>
      </c>
      <c r="C27" s="326">
        <f>ROUND(C26*B27,0)</f>
        <v>0</v>
      </c>
      <c r="D27" s="326"/>
    </row>
    <row r="28" spans="1:4">
      <c r="A28" s="50" t="s">
        <v>253</v>
      </c>
      <c r="B28" s="50"/>
      <c r="C28" s="327">
        <f>ROUND(C26+C27,0)</f>
        <v>0</v>
      </c>
      <c r="D28" s="327"/>
    </row>
    <row r="32" spans="1:4">
      <c r="B32" s="321" t="s">
        <v>254</v>
      </c>
      <c r="C32" s="321"/>
    </row>
    <row r="34" spans="1:1">
      <c r="A34" s="54"/>
    </row>
    <row r="35" spans="1:1">
      <c r="A35" s="54"/>
    </row>
    <row r="36" spans="1:1">
      <c r="A36" s="54"/>
    </row>
  </sheetData>
  <mergeCells count="12">
    <mergeCell ref="B32:C32"/>
    <mergeCell ref="A1:D1"/>
    <mergeCell ref="A2:D2"/>
    <mergeCell ref="A3:D3"/>
    <mergeCell ref="A4:D4"/>
    <mergeCell ref="A5:D5"/>
    <mergeCell ref="A6:D6"/>
    <mergeCell ref="A7:D7"/>
    <mergeCell ref="A22:D22"/>
    <mergeCell ref="C26:D26"/>
    <mergeCell ref="C27:D27"/>
    <mergeCell ref="C28:D28"/>
  </mergeCells>
  <pageMargins left="1" right="1" top="1" bottom="1" header="0.41666666666666669" footer="0.41666666666666669"/>
  <pageSetup paperSize="256" scale="87" firstPageNumber="4294963191" orientation="portrait" useFirstPageNumber="1" horizontalDpi="300" verticalDpi="300" r:id="rId1"/>
  <colBreaks count="1" manualBreakCount="1">
    <brk id="4" max="1048575" man="1"/>
  </col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1"/>
  <sheetViews>
    <sheetView view="pageBreakPreview" topLeftCell="A88" zoomScale="60" zoomScaleNormal="100" workbookViewId="0">
      <selection activeCell="E95" sqref="E95:F99"/>
    </sheetView>
  </sheetViews>
  <sheetFormatPr defaultRowHeight="15.75"/>
  <cols>
    <col min="1" max="1" width="4.28515625" style="11" bestFit="1" customWidth="1"/>
    <col min="2" max="2" width="36.5703125" style="11" bestFit="1" customWidth="1"/>
    <col min="3" max="4" width="20.7109375" style="11" customWidth="1"/>
    <col min="5" max="5" width="13" style="177" bestFit="1" customWidth="1"/>
    <col min="6" max="6" width="10.5703125" style="177" bestFit="1" customWidth="1"/>
    <col min="7" max="8" width="20.7109375" style="177" customWidth="1"/>
    <col min="9" max="16384" width="9.140625" style="11"/>
  </cols>
  <sheetData>
    <row r="1" spans="1:8">
      <c r="A1" s="344" t="s">
        <v>561</v>
      </c>
      <c r="B1" s="344"/>
      <c r="C1" s="344"/>
      <c r="D1" s="344"/>
      <c r="E1" s="344"/>
      <c r="F1" s="344"/>
      <c r="G1" s="344"/>
      <c r="H1" s="344"/>
    </row>
    <row r="2" spans="1:8">
      <c r="A2" s="345" t="s">
        <v>665</v>
      </c>
      <c r="B2" s="345"/>
      <c r="C2" s="345"/>
      <c r="D2" s="345"/>
      <c r="E2" s="345"/>
      <c r="F2" s="345"/>
      <c r="G2" s="345"/>
      <c r="H2" s="345"/>
    </row>
    <row r="4" spans="1:8" ht="31.5">
      <c r="A4" s="178"/>
      <c r="B4" s="179" t="s">
        <v>563</v>
      </c>
      <c r="C4" s="180" t="s">
        <v>256</v>
      </c>
      <c r="D4" s="180" t="s">
        <v>257</v>
      </c>
    </row>
    <row r="5" spans="1:8">
      <c r="A5" s="178"/>
      <c r="B5" s="181" t="s">
        <v>576</v>
      </c>
      <c r="C5" s="182">
        <f>G20</f>
        <v>0</v>
      </c>
      <c r="D5" s="182">
        <f>H20</f>
        <v>0</v>
      </c>
    </row>
    <row r="6" spans="1:8">
      <c r="A6" s="178"/>
      <c r="B6" s="181" t="s">
        <v>578</v>
      </c>
      <c r="C6" s="182">
        <f>G25</f>
        <v>0</v>
      </c>
      <c r="D6" s="182">
        <f>H25</f>
        <v>0</v>
      </c>
    </row>
    <row r="7" spans="1:8" ht="31.5">
      <c r="A7" s="178"/>
      <c r="B7" s="181" t="s">
        <v>579</v>
      </c>
      <c r="C7" s="182">
        <f>G49</f>
        <v>0</v>
      </c>
      <c r="D7" s="182">
        <f>H49</f>
        <v>0</v>
      </c>
    </row>
    <row r="8" spans="1:8">
      <c r="A8" s="178"/>
      <c r="B8" s="181" t="s">
        <v>565</v>
      </c>
      <c r="C8" s="182">
        <f>G59</f>
        <v>0</v>
      </c>
      <c r="D8" s="182">
        <f>H59</f>
        <v>0</v>
      </c>
    </row>
    <row r="9" spans="1:8" ht="31.5">
      <c r="A9" s="178"/>
      <c r="B9" s="181" t="s">
        <v>646</v>
      </c>
      <c r="C9" s="182">
        <f>G65</f>
        <v>0</v>
      </c>
      <c r="D9" s="182">
        <f>H65</f>
        <v>0</v>
      </c>
    </row>
    <row r="10" spans="1:8">
      <c r="A10" s="178"/>
      <c r="B10" s="181" t="s">
        <v>647</v>
      </c>
      <c r="C10" s="182">
        <f>G76</f>
        <v>0</v>
      </c>
      <c r="D10" s="182">
        <f>H76</f>
        <v>0</v>
      </c>
    </row>
    <row r="11" spans="1:8" ht="31.5">
      <c r="A11" s="178"/>
      <c r="B11" s="181" t="s">
        <v>612</v>
      </c>
      <c r="C11" s="182">
        <f>G91</f>
        <v>0</v>
      </c>
      <c r="D11" s="182">
        <f>H91</f>
        <v>0</v>
      </c>
    </row>
    <row r="12" spans="1:8">
      <c r="A12" s="178"/>
      <c r="B12" s="181" t="s">
        <v>648</v>
      </c>
      <c r="C12" s="182">
        <f>G101</f>
        <v>0</v>
      </c>
      <c r="D12" s="182">
        <f>H101</f>
        <v>0</v>
      </c>
    </row>
    <row r="13" spans="1:8">
      <c r="A13" s="178"/>
      <c r="B13" s="179" t="s">
        <v>567</v>
      </c>
      <c r="C13" s="183">
        <f>SUM(C5:C12)</f>
        <v>0</v>
      </c>
      <c r="D13" s="183">
        <f>SUM(D5:D12)</f>
        <v>0</v>
      </c>
    </row>
    <row r="16" spans="1:8" ht="31.5">
      <c r="A16" s="178"/>
      <c r="B16" s="179" t="s">
        <v>576</v>
      </c>
    </row>
    <row r="17" spans="1:8" ht="47.25">
      <c r="A17" s="179" t="s">
        <v>265</v>
      </c>
      <c r="B17" s="179" t="s">
        <v>266</v>
      </c>
      <c r="C17" s="180" t="s">
        <v>267</v>
      </c>
      <c r="D17" s="179" t="s">
        <v>268</v>
      </c>
      <c r="E17" s="183" t="s">
        <v>269</v>
      </c>
      <c r="F17" s="183" t="s">
        <v>270</v>
      </c>
      <c r="G17" s="183" t="s">
        <v>271</v>
      </c>
      <c r="H17" s="183" t="s">
        <v>272</v>
      </c>
    </row>
    <row r="18" spans="1:8" ht="63">
      <c r="A18" s="181">
        <v>1</v>
      </c>
      <c r="B18" s="181" t="s">
        <v>666</v>
      </c>
      <c r="C18" s="184">
        <v>1</v>
      </c>
      <c r="D18" s="181" t="s">
        <v>667</v>
      </c>
      <c r="E18" s="182"/>
      <c r="F18" s="182"/>
      <c r="G18" s="182">
        <f>C18*E18</f>
        <v>0</v>
      </c>
      <c r="H18" s="182">
        <f>C18*F18</f>
        <v>0</v>
      </c>
    </row>
    <row r="19" spans="1:8" ht="31.5">
      <c r="A19" s="181">
        <v>2</v>
      </c>
      <c r="B19" s="181" t="s">
        <v>668</v>
      </c>
      <c r="C19" s="184">
        <v>120</v>
      </c>
      <c r="D19" s="181" t="s">
        <v>5</v>
      </c>
      <c r="E19" s="182"/>
      <c r="F19" s="182"/>
      <c r="G19" s="182">
        <f>C19*E19</f>
        <v>0</v>
      </c>
      <c r="H19" s="182">
        <f>C19*F19</f>
        <v>0</v>
      </c>
    </row>
    <row r="20" spans="1:8">
      <c r="A20" s="178"/>
      <c r="B20" s="179" t="s">
        <v>275</v>
      </c>
      <c r="C20" s="178"/>
      <c r="D20" s="178"/>
      <c r="E20" s="185"/>
      <c r="F20" s="185"/>
      <c r="G20" s="183">
        <f>SUM(G18:G19)</f>
        <v>0</v>
      </c>
      <c r="H20" s="183">
        <f>SUM(H18:H19)</f>
        <v>0</v>
      </c>
    </row>
    <row r="22" spans="1:8">
      <c r="A22" s="178"/>
      <c r="B22" s="179" t="s">
        <v>578</v>
      </c>
    </row>
    <row r="23" spans="1:8" ht="47.25">
      <c r="A23" s="179" t="s">
        <v>265</v>
      </c>
      <c r="B23" s="179" t="s">
        <v>266</v>
      </c>
      <c r="C23" s="180" t="s">
        <v>267</v>
      </c>
      <c r="D23" s="179" t="s">
        <v>268</v>
      </c>
      <c r="E23" s="183" t="s">
        <v>269</v>
      </c>
      <c r="F23" s="183" t="s">
        <v>270</v>
      </c>
      <c r="G23" s="183" t="s">
        <v>271</v>
      </c>
      <c r="H23" s="183" t="s">
        <v>272</v>
      </c>
    </row>
    <row r="24" spans="1:8" ht="47.25">
      <c r="A24" s="181">
        <v>1</v>
      </c>
      <c r="B24" s="181" t="s">
        <v>669</v>
      </c>
      <c r="C24" s="184">
        <v>2</v>
      </c>
      <c r="D24" s="181" t="s">
        <v>32</v>
      </c>
      <c r="E24" s="182"/>
      <c r="F24" s="182"/>
      <c r="G24" s="182">
        <f>C24*E24</f>
        <v>0</v>
      </c>
      <c r="H24" s="182">
        <f>C24*F24</f>
        <v>0</v>
      </c>
    </row>
    <row r="25" spans="1:8">
      <c r="A25" s="178"/>
      <c r="B25" s="179" t="s">
        <v>275</v>
      </c>
      <c r="C25" s="178"/>
      <c r="D25" s="178"/>
      <c r="E25" s="185"/>
      <c r="F25" s="185"/>
      <c r="G25" s="183">
        <f>SUM(G24:G24)</f>
        <v>0</v>
      </c>
      <c r="H25" s="183">
        <f>SUM(H24:H24)</f>
        <v>0</v>
      </c>
    </row>
    <row r="27" spans="1:8" ht="31.5">
      <c r="A27" s="178"/>
      <c r="B27" s="179" t="s">
        <v>579</v>
      </c>
    </row>
    <row r="28" spans="1:8" ht="47.25">
      <c r="A28" s="179" t="s">
        <v>265</v>
      </c>
      <c r="B28" s="179" t="s">
        <v>266</v>
      </c>
      <c r="C28" s="180" t="s">
        <v>267</v>
      </c>
      <c r="D28" s="179" t="s">
        <v>268</v>
      </c>
      <c r="E28" s="183" t="s">
        <v>269</v>
      </c>
      <c r="F28" s="183" t="s">
        <v>270</v>
      </c>
      <c r="G28" s="183" t="s">
        <v>271</v>
      </c>
      <c r="H28" s="183" t="s">
        <v>272</v>
      </c>
    </row>
    <row r="29" spans="1:8" ht="94.5">
      <c r="A29" s="181">
        <v>1</v>
      </c>
      <c r="B29" s="181" t="s">
        <v>670</v>
      </c>
      <c r="C29" s="184">
        <v>4</v>
      </c>
      <c r="D29" s="181" t="s">
        <v>32</v>
      </c>
      <c r="E29" s="182"/>
      <c r="F29" s="182"/>
      <c r="G29" s="182">
        <f>C29*E29</f>
        <v>0</v>
      </c>
      <c r="H29" s="182">
        <f>C29*F29</f>
        <v>0</v>
      </c>
    </row>
    <row r="30" spans="1:8" ht="63">
      <c r="A30" s="181">
        <v>2</v>
      </c>
      <c r="B30" s="181" t="s">
        <v>671</v>
      </c>
      <c r="C30" s="184">
        <v>4</v>
      </c>
      <c r="D30" s="181" t="s">
        <v>32</v>
      </c>
      <c r="E30" s="182"/>
      <c r="F30" s="182"/>
      <c r="G30" s="182">
        <f>C30*E30</f>
        <v>0</v>
      </c>
      <c r="H30" s="182">
        <f>C30*F30</f>
        <v>0</v>
      </c>
    </row>
    <row r="31" spans="1:8" ht="80.25">
      <c r="A31" s="181">
        <v>3</v>
      </c>
      <c r="B31" s="181" t="s">
        <v>716</v>
      </c>
      <c r="C31" s="184">
        <v>11</v>
      </c>
      <c r="D31" s="181" t="s">
        <v>6</v>
      </c>
      <c r="E31" s="182"/>
      <c r="F31" s="182"/>
      <c r="G31" s="182">
        <f>C31*E31</f>
        <v>0</v>
      </c>
      <c r="H31" s="182">
        <f>C31*F31</f>
        <v>0</v>
      </c>
    </row>
    <row r="32" spans="1:8" ht="94.5">
      <c r="A32" s="181">
        <v>4</v>
      </c>
      <c r="B32" s="181" t="s">
        <v>590</v>
      </c>
      <c r="C32" s="184">
        <v>2</v>
      </c>
      <c r="D32" s="181" t="s">
        <v>6</v>
      </c>
      <c r="E32" s="182"/>
      <c r="F32" s="182"/>
      <c r="G32" s="182">
        <f>C32*E32</f>
        <v>0</v>
      </c>
      <c r="H32" s="182">
        <f>C32*F32</f>
        <v>0</v>
      </c>
    </row>
    <row r="33" spans="1:8" ht="31.5">
      <c r="A33" s="178"/>
      <c r="B33" s="181" t="s">
        <v>591</v>
      </c>
    </row>
    <row r="34" spans="1:8" ht="94.5">
      <c r="A34" s="181">
        <v>5</v>
      </c>
      <c r="B34" s="181" t="s">
        <v>592</v>
      </c>
      <c r="C34" s="184">
        <v>2</v>
      </c>
      <c r="D34" s="181" t="s">
        <v>6</v>
      </c>
      <c r="E34" s="182"/>
      <c r="F34" s="182"/>
      <c r="G34" s="182">
        <f>C34*E34</f>
        <v>0</v>
      </c>
      <c r="H34" s="182">
        <f>C34*F34</f>
        <v>0</v>
      </c>
    </row>
    <row r="35" spans="1:8" ht="31.5">
      <c r="A35" s="178"/>
      <c r="B35" s="181" t="s">
        <v>593</v>
      </c>
    </row>
    <row r="36" spans="1:8" ht="110.25">
      <c r="A36" s="181">
        <v>6</v>
      </c>
      <c r="B36" s="181" t="s">
        <v>672</v>
      </c>
      <c r="C36" s="184">
        <v>326</v>
      </c>
      <c r="D36" s="181" t="s">
        <v>5</v>
      </c>
      <c r="E36" s="182"/>
      <c r="F36" s="182"/>
      <c r="G36" s="182">
        <f>C36*E36</f>
        <v>0</v>
      </c>
      <c r="H36" s="182">
        <f>C36*F36</f>
        <v>0</v>
      </c>
    </row>
    <row r="37" spans="1:8">
      <c r="A37" s="178"/>
      <c r="B37" s="181" t="s">
        <v>673</v>
      </c>
    </row>
    <row r="38" spans="1:8" ht="94.5">
      <c r="A38" s="181">
        <v>7</v>
      </c>
      <c r="B38" s="181" t="s">
        <v>594</v>
      </c>
      <c r="C38" s="184">
        <v>4</v>
      </c>
      <c r="D38" s="181" t="s">
        <v>6</v>
      </c>
      <c r="E38" s="182"/>
      <c r="F38" s="182"/>
      <c r="G38" s="182">
        <f t="shared" ref="G38:G48" si="0">C38*E38</f>
        <v>0</v>
      </c>
      <c r="H38" s="182">
        <f t="shared" ref="H38:H48" si="1">C38*F38</f>
        <v>0</v>
      </c>
    </row>
    <row r="39" spans="1:8" ht="110.25">
      <c r="A39" s="181">
        <v>8</v>
      </c>
      <c r="B39" s="181" t="s">
        <v>674</v>
      </c>
      <c r="C39" s="184">
        <v>78</v>
      </c>
      <c r="D39" s="181" t="s">
        <v>6</v>
      </c>
      <c r="E39" s="182"/>
      <c r="F39" s="182"/>
      <c r="G39" s="182">
        <f t="shared" si="0"/>
        <v>0</v>
      </c>
      <c r="H39" s="182">
        <f t="shared" si="1"/>
        <v>0</v>
      </c>
    </row>
    <row r="40" spans="1:8" ht="63">
      <c r="A40" s="181">
        <v>9</v>
      </c>
      <c r="B40" s="181" t="s">
        <v>653</v>
      </c>
      <c r="C40" s="184">
        <v>326</v>
      </c>
      <c r="D40" s="181" t="s">
        <v>5</v>
      </c>
      <c r="E40" s="182"/>
      <c r="F40" s="182"/>
      <c r="G40" s="182">
        <f t="shared" si="0"/>
        <v>0</v>
      </c>
      <c r="H40" s="182">
        <f t="shared" si="1"/>
        <v>0</v>
      </c>
    </row>
    <row r="41" spans="1:8" ht="63">
      <c r="A41" s="181">
        <v>10</v>
      </c>
      <c r="B41" s="181" t="s">
        <v>675</v>
      </c>
      <c r="C41" s="184">
        <v>50</v>
      </c>
      <c r="D41" s="181" t="s">
        <v>5</v>
      </c>
      <c r="E41" s="182"/>
      <c r="F41" s="182"/>
      <c r="G41" s="182">
        <f t="shared" si="0"/>
        <v>0</v>
      </c>
      <c r="H41" s="182">
        <f t="shared" si="1"/>
        <v>0</v>
      </c>
    </row>
    <row r="42" spans="1:8" ht="63">
      <c r="A42" s="181">
        <v>11</v>
      </c>
      <c r="B42" s="181" t="s">
        <v>676</v>
      </c>
      <c r="C42" s="184">
        <v>4</v>
      </c>
      <c r="D42" s="181" t="s">
        <v>6</v>
      </c>
      <c r="E42" s="182"/>
      <c r="F42" s="182"/>
      <c r="G42" s="182">
        <f t="shared" si="0"/>
        <v>0</v>
      </c>
      <c r="H42" s="182">
        <f t="shared" si="1"/>
        <v>0</v>
      </c>
    </row>
    <row r="43" spans="1:8" ht="47.25">
      <c r="A43" s="181">
        <v>12</v>
      </c>
      <c r="B43" s="181" t="s">
        <v>677</v>
      </c>
      <c r="C43" s="184">
        <v>2</v>
      </c>
      <c r="D43" s="181" t="s">
        <v>6</v>
      </c>
      <c r="E43" s="182"/>
      <c r="F43" s="182"/>
      <c r="G43" s="182">
        <f t="shared" si="0"/>
        <v>0</v>
      </c>
      <c r="H43" s="182">
        <f t="shared" si="1"/>
        <v>0</v>
      </c>
    </row>
    <row r="44" spans="1:8" ht="47.25">
      <c r="A44" s="181">
        <v>13</v>
      </c>
      <c r="B44" s="181" t="s">
        <v>678</v>
      </c>
      <c r="C44" s="184">
        <v>2</v>
      </c>
      <c r="D44" s="181" t="s">
        <v>6</v>
      </c>
      <c r="E44" s="182"/>
      <c r="F44" s="182"/>
      <c r="G44" s="182">
        <f t="shared" si="0"/>
        <v>0</v>
      </c>
      <c r="H44" s="182">
        <f t="shared" si="1"/>
        <v>0</v>
      </c>
    </row>
    <row r="45" spans="1:8" ht="47.25">
      <c r="A45" s="181">
        <v>14</v>
      </c>
      <c r="B45" s="181" t="s">
        <v>679</v>
      </c>
      <c r="C45" s="184">
        <v>47</v>
      </c>
      <c r="D45" s="181" t="s">
        <v>6</v>
      </c>
      <c r="E45" s="182"/>
      <c r="F45" s="182"/>
      <c r="G45" s="182">
        <f t="shared" si="0"/>
        <v>0</v>
      </c>
      <c r="H45" s="182">
        <f t="shared" si="1"/>
        <v>0</v>
      </c>
    </row>
    <row r="46" spans="1:8" ht="47.25">
      <c r="A46" s="181">
        <v>15</v>
      </c>
      <c r="B46" s="181" t="s">
        <v>680</v>
      </c>
      <c r="C46" s="184">
        <v>51</v>
      </c>
      <c r="D46" s="181" t="s">
        <v>6</v>
      </c>
      <c r="E46" s="182"/>
      <c r="F46" s="182"/>
      <c r="G46" s="182">
        <f t="shared" si="0"/>
        <v>0</v>
      </c>
      <c r="H46" s="182">
        <f t="shared" si="1"/>
        <v>0</v>
      </c>
    </row>
    <row r="47" spans="1:8" ht="63">
      <c r="A47" s="181">
        <v>16</v>
      </c>
      <c r="B47" s="181" t="s">
        <v>681</v>
      </c>
      <c r="C47" s="184">
        <v>652</v>
      </c>
      <c r="D47" s="181" t="s">
        <v>5</v>
      </c>
      <c r="E47" s="182"/>
      <c r="F47" s="182"/>
      <c r="G47" s="182">
        <f t="shared" si="0"/>
        <v>0</v>
      </c>
      <c r="H47" s="182">
        <f t="shared" si="1"/>
        <v>0</v>
      </c>
    </row>
    <row r="48" spans="1:8" ht="64.5">
      <c r="A48" s="181">
        <v>17</v>
      </c>
      <c r="B48" s="181" t="s">
        <v>717</v>
      </c>
      <c r="C48" s="184">
        <v>1</v>
      </c>
      <c r="D48" s="181" t="s">
        <v>32</v>
      </c>
      <c r="E48" s="182"/>
      <c r="F48" s="182"/>
      <c r="G48" s="182">
        <f t="shared" si="0"/>
        <v>0</v>
      </c>
      <c r="H48" s="182">
        <f t="shared" si="1"/>
        <v>0</v>
      </c>
    </row>
    <row r="49" spans="1:8">
      <c r="A49" s="178"/>
      <c r="B49" s="179" t="s">
        <v>275</v>
      </c>
      <c r="C49" s="178"/>
      <c r="D49" s="178"/>
      <c r="E49" s="185"/>
      <c r="F49" s="185"/>
      <c r="G49" s="183">
        <f>SUM(G29:G48)</f>
        <v>0</v>
      </c>
      <c r="H49" s="183">
        <f>SUM(H29:H48)</f>
        <v>0</v>
      </c>
    </row>
    <row r="51" spans="1:8">
      <c r="A51" s="178"/>
      <c r="B51" s="179" t="s">
        <v>565</v>
      </c>
    </row>
    <row r="52" spans="1:8" ht="47.25">
      <c r="A52" s="179" t="s">
        <v>265</v>
      </c>
      <c r="B52" s="179" t="s">
        <v>266</v>
      </c>
      <c r="C52" s="180" t="s">
        <v>267</v>
      </c>
      <c r="D52" s="179" t="s">
        <v>268</v>
      </c>
      <c r="E52" s="183" t="s">
        <v>269</v>
      </c>
      <c r="F52" s="183" t="s">
        <v>270</v>
      </c>
      <c r="G52" s="183" t="s">
        <v>271</v>
      </c>
      <c r="H52" s="183" t="s">
        <v>272</v>
      </c>
    </row>
    <row r="53" spans="1:8" ht="110.25">
      <c r="A53" s="181">
        <v>1</v>
      </c>
      <c r="B53" s="181" t="s">
        <v>682</v>
      </c>
      <c r="C53" s="184">
        <v>3</v>
      </c>
      <c r="D53" s="181" t="s">
        <v>15</v>
      </c>
      <c r="E53" s="182"/>
      <c r="F53" s="182"/>
      <c r="G53" s="182">
        <f>C53*E53</f>
        <v>0</v>
      </c>
      <c r="H53" s="182">
        <f>C53*F53</f>
        <v>0</v>
      </c>
    </row>
    <row r="54" spans="1:8">
      <c r="A54" s="178"/>
      <c r="B54" s="181" t="s">
        <v>683</v>
      </c>
    </row>
    <row r="55" spans="1:8" ht="63">
      <c r="A55" s="181">
        <v>2</v>
      </c>
      <c r="B55" s="181" t="s">
        <v>684</v>
      </c>
      <c r="C55" s="184">
        <v>1</v>
      </c>
      <c r="D55" s="181" t="s">
        <v>32</v>
      </c>
      <c r="E55" s="182"/>
      <c r="F55" s="182"/>
      <c r="G55" s="182">
        <f>C55*E55</f>
        <v>0</v>
      </c>
      <c r="H55" s="182">
        <f>C55*F55</f>
        <v>0</v>
      </c>
    </row>
    <row r="56" spans="1:8" ht="126">
      <c r="A56" s="181">
        <v>3</v>
      </c>
      <c r="B56" s="181" t="s">
        <v>685</v>
      </c>
      <c r="C56" s="184">
        <v>1</v>
      </c>
      <c r="D56" s="181" t="s">
        <v>32</v>
      </c>
      <c r="E56" s="182"/>
      <c r="F56" s="182"/>
      <c r="G56" s="182">
        <f>C56*E56</f>
        <v>0</v>
      </c>
      <c r="H56" s="182">
        <f>C56*F56</f>
        <v>0</v>
      </c>
    </row>
    <row r="57" spans="1:8">
      <c r="A57" s="178"/>
      <c r="B57" s="181" t="s">
        <v>686</v>
      </c>
    </row>
    <row r="58" spans="1:8" ht="63">
      <c r="A58" s="181">
        <v>4</v>
      </c>
      <c r="B58" s="181" t="s">
        <v>687</v>
      </c>
      <c r="C58" s="184">
        <v>40</v>
      </c>
      <c r="D58" s="181" t="s">
        <v>15</v>
      </c>
      <c r="E58" s="182"/>
      <c r="F58" s="182"/>
      <c r="G58" s="182">
        <f>C58*E58</f>
        <v>0</v>
      </c>
      <c r="H58" s="182">
        <f>C58*F58</f>
        <v>0</v>
      </c>
    </row>
    <row r="59" spans="1:8">
      <c r="A59" s="178"/>
      <c r="B59" s="179" t="s">
        <v>275</v>
      </c>
      <c r="C59" s="178"/>
      <c r="D59" s="178"/>
      <c r="E59" s="185"/>
      <c r="F59" s="185"/>
      <c r="G59" s="183">
        <f>SUM(G53:G58)</f>
        <v>0</v>
      </c>
      <c r="H59" s="183">
        <f>SUM(H53:H58)</f>
        <v>0</v>
      </c>
    </row>
    <row r="61" spans="1:8" ht="31.5">
      <c r="A61" s="178"/>
      <c r="B61" s="179" t="s">
        <v>646</v>
      </c>
    </row>
    <row r="62" spans="1:8" ht="47.25">
      <c r="A62" s="179" t="s">
        <v>265</v>
      </c>
      <c r="B62" s="179" t="s">
        <v>266</v>
      </c>
      <c r="C62" s="180" t="s">
        <v>267</v>
      </c>
      <c r="D62" s="179" t="s">
        <v>268</v>
      </c>
      <c r="E62" s="183" t="s">
        <v>269</v>
      </c>
      <c r="F62" s="183" t="s">
        <v>270</v>
      </c>
      <c r="G62" s="183" t="s">
        <v>271</v>
      </c>
      <c r="H62" s="183" t="s">
        <v>272</v>
      </c>
    </row>
    <row r="63" spans="1:8" ht="110.25">
      <c r="A63" s="181">
        <v>1</v>
      </c>
      <c r="B63" s="181" t="s">
        <v>688</v>
      </c>
      <c r="C63" s="184">
        <v>59</v>
      </c>
      <c r="D63" s="181" t="s">
        <v>6</v>
      </c>
      <c r="E63" s="182"/>
      <c r="F63" s="182"/>
      <c r="G63" s="182">
        <f>C63*E63</f>
        <v>0</v>
      </c>
      <c r="H63" s="182">
        <f>C63*F63</f>
        <v>0</v>
      </c>
    </row>
    <row r="64" spans="1:8" ht="47.25">
      <c r="A64" s="178"/>
      <c r="B64" s="181" t="s">
        <v>689</v>
      </c>
    </row>
    <row r="65" spans="1:8">
      <c r="A65" s="178"/>
      <c r="B65" s="179" t="s">
        <v>275</v>
      </c>
      <c r="C65" s="178"/>
      <c r="D65" s="178"/>
      <c r="E65" s="185"/>
      <c r="F65" s="185"/>
      <c r="G65" s="183">
        <f>SUM(G63:G64)</f>
        <v>0</v>
      </c>
      <c r="H65" s="183">
        <f>SUM(H63:H64)</f>
        <v>0</v>
      </c>
    </row>
    <row r="67" spans="1:8">
      <c r="A67" s="178"/>
      <c r="B67" s="179" t="s">
        <v>647</v>
      </c>
    </row>
    <row r="68" spans="1:8" ht="47.25">
      <c r="A68" s="179" t="s">
        <v>265</v>
      </c>
      <c r="B68" s="179" t="s">
        <v>266</v>
      </c>
      <c r="C68" s="180" t="s">
        <v>267</v>
      </c>
      <c r="D68" s="179" t="s">
        <v>268</v>
      </c>
      <c r="E68" s="183" t="s">
        <v>269</v>
      </c>
      <c r="F68" s="183" t="s">
        <v>270</v>
      </c>
      <c r="G68" s="183" t="s">
        <v>271</v>
      </c>
      <c r="H68" s="183" t="s">
        <v>272</v>
      </c>
    </row>
    <row r="69" spans="1:8" ht="78.75">
      <c r="A69" s="181">
        <v>1</v>
      </c>
      <c r="B69" s="181" t="s">
        <v>690</v>
      </c>
      <c r="C69" s="184">
        <v>52</v>
      </c>
      <c r="D69" s="181" t="s">
        <v>15</v>
      </c>
      <c r="E69" s="182"/>
      <c r="F69" s="182"/>
      <c r="G69" s="182">
        <f>C69*E69</f>
        <v>0</v>
      </c>
      <c r="H69" s="182">
        <f>C69*F69</f>
        <v>0</v>
      </c>
    </row>
    <row r="70" spans="1:8" ht="47.25">
      <c r="A70" s="181">
        <v>2</v>
      </c>
      <c r="B70" s="181" t="s">
        <v>691</v>
      </c>
      <c r="C70" s="184">
        <v>2</v>
      </c>
      <c r="D70" s="181" t="s">
        <v>5</v>
      </c>
      <c r="E70" s="182"/>
      <c r="F70" s="182"/>
      <c r="G70" s="182">
        <f>C70*E70</f>
        <v>0</v>
      </c>
      <c r="H70" s="182">
        <f>C70*F70</f>
        <v>0</v>
      </c>
    </row>
    <row r="71" spans="1:8" ht="47.25">
      <c r="A71" s="181">
        <v>3</v>
      </c>
      <c r="B71" s="181" t="s">
        <v>692</v>
      </c>
      <c r="C71" s="184">
        <v>30</v>
      </c>
      <c r="D71" s="181" t="s">
        <v>5</v>
      </c>
      <c r="E71" s="182"/>
      <c r="F71" s="182"/>
      <c r="G71" s="182">
        <f>C71*E71</f>
        <v>0</v>
      </c>
      <c r="H71" s="182">
        <f>C71*F71</f>
        <v>0</v>
      </c>
    </row>
    <row r="72" spans="1:8" ht="110.25">
      <c r="A72" s="181">
        <v>4</v>
      </c>
      <c r="B72" s="181" t="s">
        <v>693</v>
      </c>
      <c r="C72" s="184">
        <v>74</v>
      </c>
      <c r="D72" s="181" t="s">
        <v>15</v>
      </c>
      <c r="E72" s="182"/>
      <c r="F72" s="182"/>
      <c r="G72" s="182">
        <f>C72*E72</f>
        <v>0</v>
      </c>
      <c r="H72" s="182">
        <f>C72*F72</f>
        <v>0</v>
      </c>
    </row>
    <row r="73" spans="1:8" ht="63">
      <c r="A73" s="178"/>
      <c r="B73" s="181" t="s">
        <v>718</v>
      </c>
    </row>
    <row r="74" spans="1:8" ht="110.25">
      <c r="A74" s="181" t="s">
        <v>694</v>
      </c>
      <c r="B74" s="181" t="s">
        <v>695</v>
      </c>
      <c r="C74" s="184">
        <v>57</v>
      </c>
      <c r="D74" s="181" t="s">
        <v>15</v>
      </c>
      <c r="E74" s="182"/>
      <c r="F74" s="182"/>
      <c r="G74" s="182">
        <f>C74*E74</f>
        <v>0</v>
      </c>
      <c r="H74" s="182">
        <f>C74*F74</f>
        <v>0</v>
      </c>
    </row>
    <row r="75" spans="1:8" ht="110.25">
      <c r="A75" s="181">
        <v>6</v>
      </c>
      <c r="B75" s="181" t="s">
        <v>696</v>
      </c>
      <c r="C75" s="184">
        <v>7</v>
      </c>
      <c r="D75" s="181" t="s">
        <v>15</v>
      </c>
      <c r="E75" s="182"/>
      <c r="F75" s="182"/>
      <c r="G75" s="182">
        <f>C75*E75</f>
        <v>0</v>
      </c>
      <c r="H75" s="182">
        <f>C75*F75</f>
        <v>0</v>
      </c>
    </row>
    <row r="76" spans="1:8">
      <c r="A76" s="178"/>
      <c r="B76" s="179" t="s">
        <v>275</v>
      </c>
      <c r="C76" s="178"/>
      <c r="D76" s="178"/>
      <c r="E76" s="185"/>
      <c r="F76" s="185"/>
      <c r="G76" s="183">
        <f>SUM(G69:G75)</f>
        <v>0</v>
      </c>
      <c r="H76" s="183">
        <f>SUM(H69:H75)</f>
        <v>0</v>
      </c>
    </row>
    <row r="78" spans="1:8" ht="31.5">
      <c r="A78" s="178"/>
      <c r="B78" s="179" t="s">
        <v>612</v>
      </c>
    </row>
    <row r="79" spans="1:8" ht="47.25">
      <c r="A79" s="179" t="s">
        <v>265</v>
      </c>
      <c r="B79" s="179" t="s">
        <v>266</v>
      </c>
      <c r="C79" s="180" t="s">
        <v>267</v>
      </c>
      <c r="D79" s="179" t="s">
        <v>268</v>
      </c>
      <c r="E79" s="183" t="s">
        <v>269</v>
      </c>
      <c r="F79" s="183" t="s">
        <v>270</v>
      </c>
      <c r="G79" s="183" t="s">
        <v>271</v>
      </c>
      <c r="H79" s="183" t="s">
        <v>272</v>
      </c>
    </row>
    <row r="80" spans="1:8" ht="63">
      <c r="A80" s="181">
        <v>1</v>
      </c>
      <c r="B80" s="181" t="s">
        <v>697</v>
      </c>
      <c r="C80" s="184">
        <v>20</v>
      </c>
      <c r="D80" s="181" t="s">
        <v>6</v>
      </c>
      <c r="E80" s="182"/>
      <c r="F80" s="182"/>
      <c r="G80" s="182">
        <f>C80*E80</f>
        <v>0</v>
      </c>
      <c r="H80" s="182">
        <f>C80*F80</f>
        <v>0</v>
      </c>
    </row>
    <row r="81" spans="1:8" ht="64.5">
      <c r="A81" s="181">
        <v>2</v>
      </c>
      <c r="B81" s="181" t="s">
        <v>719</v>
      </c>
      <c r="C81" s="184">
        <v>135</v>
      </c>
      <c r="D81" s="181" t="s">
        <v>5</v>
      </c>
      <c r="E81" s="182"/>
      <c r="F81" s="182"/>
      <c r="G81" s="182">
        <f>C81*E81</f>
        <v>0</v>
      </c>
      <c r="H81" s="182">
        <f>C81*F81</f>
        <v>0</v>
      </c>
    </row>
    <row r="82" spans="1:8" ht="94.5">
      <c r="A82" s="181">
        <v>3</v>
      </c>
      <c r="B82" s="181" t="s">
        <v>698</v>
      </c>
      <c r="C82" s="184">
        <v>23</v>
      </c>
      <c r="D82" s="181" t="s">
        <v>6</v>
      </c>
      <c r="E82" s="182"/>
      <c r="F82" s="182"/>
      <c r="G82" s="182">
        <f>C82*E82</f>
        <v>0</v>
      </c>
      <c r="H82" s="182">
        <f>C82*F82</f>
        <v>0</v>
      </c>
    </row>
    <row r="83" spans="1:8" ht="110.25">
      <c r="A83" s="178"/>
      <c r="B83" s="181" t="s">
        <v>699</v>
      </c>
    </row>
    <row r="84" spans="1:8" ht="31.5">
      <c r="A84" s="178"/>
      <c r="B84" s="181" t="s">
        <v>700</v>
      </c>
    </row>
    <row r="85" spans="1:8" ht="94.5">
      <c r="A85" s="181">
        <v>4</v>
      </c>
      <c r="B85" s="181" t="s">
        <v>701</v>
      </c>
      <c r="C85" s="184">
        <v>2</v>
      </c>
      <c r="D85" s="181" t="s">
        <v>6</v>
      </c>
      <c r="E85" s="182"/>
      <c r="F85" s="182"/>
      <c r="G85" s="182">
        <f>C85*E85</f>
        <v>0</v>
      </c>
      <c r="H85" s="182">
        <f>C85*F85</f>
        <v>0</v>
      </c>
    </row>
    <row r="86" spans="1:8" ht="110.25">
      <c r="A86" s="178"/>
      <c r="B86" s="181" t="s">
        <v>702</v>
      </c>
    </row>
    <row r="87" spans="1:8" ht="47.25">
      <c r="A87" s="178"/>
      <c r="B87" s="181" t="s">
        <v>703</v>
      </c>
    </row>
    <row r="88" spans="1:8" ht="94.5">
      <c r="A88" s="181">
        <v>5</v>
      </c>
      <c r="B88" s="181" t="s">
        <v>701</v>
      </c>
      <c r="C88" s="184">
        <v>19</v>
      </c>
      <c r="D88" s="181" t="s">
        <v>6</v>
      </c>
      <c r="E88" s="182"/>
      <c r="F88" s="182"/>
      <c r="G88" s="182">
        <f>C88*E88</f>
        <v>0</v>
      </c>
      <c r="H88" s="182">
        <f>C88*F88</f>
        <v>0</v>
      </c>
    </row>
    <row r="89" spans="1:8" ht="110.25">
      <c r="A89" s="178"/>
      <c r="B89" s="181" t="s">
        <v>704</v>
      </c>
    </row>
    <row r="90" spans="1:8" ht="47.25">
      <c r="A90" s="178"/>
      <c r="B90" s="181" t="s">
        <v>705</v>
      </c>
    </row>
    <row r="91" spans="1:8">
      <c r="A91" s="178"/>
      <c r="B91" s="179" t="s">
        <v>275</v>
      </c>
      <c r="C91" s="178"/>
      <c r="D91" s="178"/>
      <c r="E91" s="185"/>
      <c r="F91" s="185"/>
      <c r="G91" s="183">
        <f>SUM(G80:G90)</f>
        <v>0</v>
      </c>
      <c r="H91" s="183">
        <f>SUM(H80:H90)</f>
        <v>0</v>
      </c>
    </row>
    <row r="93" spans="1:8" ht="31.5">
      <c r="A93" s="178"/>
      <c r="B93" s="179" t="s">
        <v>648</v>
      </c>
    </row>
    <row r="94" spans="1:8" ht="47.25">
      <c r="A94" s="179" t="s">
        <v>265</v>
      </c>
      <c r="B94" s="179" t="s">
        <v>266</v>
      </c>
      <c r="C94" s="180" t="s">
        <v>267</v>
      </c>
      <c r="D94" s="179" t="s">
        <v>268</v>
      </c>
      <c r="E94" s="183" t="s">
        <v>269</v>
      </c>
      <c r="F94" s="183" t="s">
        <v>270</v>
      </c>
      <c r="G94" s="183" t="s">
        <v>271</v>
      </c>
      <c r="H94" s="183" t="s">
        <v>272</v>
      </c>
    </row>
    <row r="95" spans="1:8" ht="110.25">
      <c r="A95" s="181">
        <v>1</v>
      </c>
      <c r="B95" s="181" t="s">
        <v>706</v>
      </c>
      <c r="C95" s="184">
        <v>2</v>
      </c>
      <c r="D95" s="181" t="s">
        <v>32</v>
      </c>
      <c r="E95" s="182"/>
      <c r="F95" s="182"/>
      <c r="G95" s="182">
        <f>C95*E95</f>
        <v>0</v>
      </c>
      <c r="H95" s="182">
        <f>C95*F95</f>
        <v>0</v>
      </c>
    </row>
    <row r="96" spans="1:8">
      <c r="A96" s="178"/>
      <c r="B96" s="181" t="s">
        <v>707</v>
      </c>
    </row>
    <row r="97" spans="1:8" ht="110.25">
      <c r="A97" s="181">
        <v>2</v>
      </c>
      <c r="B97" s="181" t="s">
        <v>708</v>
      </c>
      <c r="C97" s="184">
        <v>1</v>
      </c>
      <c r="D97" s="181" t="s">
        <v>32</v>
      </c>
      <c r="E97" s="182"/>
      <c r="F97" s="182"/>
      <c r="G97" s="182">
        <f>C97*E97</f>
        <v>0</v>
      </c>
      <c r="H97" s="182">
        <f>C97*F97</f>
        <v>0</v>
      </c>
    </row>
    <row r="98" spans="1:8" ht="78.75">
      <c r="A98" s="178"/>
      <c r="B98" s="181" t="s">
        <v>709</v>
      </c>
    </row>
    <row r="99" spans="1:8" ht="110.25">
      <c r="A99" s="181">
        <v>3</v>
      </c>
      <c r="B99" s="181" t="s">
        <v>708</v>
      </c>
      <c r="C99" s="184">
        <v>1</v>
      </c>
      <c r="D99" s="181" t="s">
        <v>32</v>
      </c>
      <c r="E99" s="182"/>
      <c r="F99" s="182"/>
      <c r="G99" s="182">
        <f>C99*E99</f>
        <v>0</v>
      </c>
      <c r="H99" s="182">
        <f>C99*F99</f>
        <v>0</v>
      </c>
    </row>
    <row r="100" spans="1:8" ht="78.75">
      <c r="A100" s="178"/>
      <c r="B100" s="181" t="s">
        <v>710</v>
      </c>
    </row>
    <row r="101" spans="1:8">
      <c r="A101" s="178"/>
      <c r="B101" s="179" t="s">
        <v>275</v>
      </c>
      <c r="C101" s="178"/>
      <c r="D101" s="178"/>
      <c r="E101" s="185"/>
      <c r="F101" s="185"/>
      <c r="G101" s="183">
        <f>SUM(G95:G100)</f>
        <v>0</v>
      </c>
      <c r="H101" s="183">
        <f>SUM(H95:H100)</f>
        <v>0</v>
      </c>
    </row>
  </sheetData>
  <mergeCells count="2">
    <mergeCell ref="A1:H1"/>
    <mergeCell ref="A2:H2"/>
  </mergeCells>
  <pageMargins left="0.70866141732283472" right="0.70866141732283472" top="0.74803149606299213" bottom="0.74803149606299213" header="0.31496062992125984" footer="0.31496062992125984"/>
  <pageSetup paperSize="9" scale="88"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6"/>
  <sheetViews>
    <sheetView view="pageBreakPreview" topLeftCell="A130" zoomScale="85" zoomScaleNormal="100" zoomScaleSheetLayoutView="85" workbookViewId="0">
      <selection activeCell="D5" sqref="D5:E133"/>
    </sheetView>
  </sheetViews>
  <sheetFormatPr defaultRowHeight="15.75"/>
  <cols>
    <col min="1" max="1" width="55.7109375" style="42" customWidth="1"/>
    <col min="2" max="3" width="9.140625" style="43"/>
    <col min="4" max="7" width="20.7109375" style="45" customWidth="1"/>
    <col min="8" max="16384" width="9.140625" style="43"/>
  </cols>
  <sheetData>
    <row r="1" spans="1:7">
      <c r="D1" s="45" t="s">
        <v>0</v>
      </c>
      <c r="E1" s="45" t="s">
        <v>1</v>
      </c>
      <c r="F1" s="45" t="s">
        <v>2</v>
      </c>
      <c r="G1" s="45" t="s">
        <v>3</v>
      </c>
    </row>
    <row r="2" spans="1:7">
      <c r="A2" s="303" t="s">
        <v>829</v>
      </c>
    </row>
    <row r="3" spans="1:7">
      <c r="A3" s="46" t="s">
        <v>830</v>
      </c>
    </row>
    <row r="4" spans="1:7" ht="173.25">
      <c r="A4" s="42" t="s">
        <v>831</v>
      </c>
    </row>
    <row r="5" spans="1:7">
      <c r="A5" s="43"/>
      <c r="B5" s="43">
        <v>76</v>
      </c>
      <c r="C5" s="43" t="s">
        <v>32</v>
      </c>
      <c r="F5" s="45">
        <f>B5*D5</f>
        <v>0</v>
      </c>
      <c r="G5" s="45">
        <f>B5*E5</f>
        <v>0</v>
      </c>
    </row>
    <row r="6" spans="1:7">
      <c r="A6" s="46" t="s">
        <v>832</v>
      </c>
    </row>
    <row r="7" spans="1:7" ht="204.75">
      <c r="A7" s="42" t="s">
        <v>833</v>
      </c>
    </row>
    <row r="8" spans="1:7">
      <c r="A8" s="43"/>
      <c r="B8" s="43">
        <v>805</v>
      </c>
      <c r="C8" s="43" t="s">
        <v>5</v>
      </c>
      <c r="F8" s="45">
        <f>B8*D8</f>
        <v>0</v>
      </c>
      <c r="G8" s="45">
        <f>B8*E8</f>
        <v>0</v>
      </c>
    </row>
    <row r="9" spans="1:7">
      <c r="A9" s="46" t="s">
        <v>834</v>
      </c>
    </row>
    <row r="10" spans="1:7" ht="78.75">
      <c r="A10" s="42" t="s">
        <v>835</v>
      </c>
    </row>
    <row r="11" spans="1:7">
      <c r="A11" s="43"/>
      <c r="B11" s="43">
        <v>135.4</v>
      </c>
      <c r="C11" s="43" t="s">
        <v>6</v>
      </c>
      <c r="F11" s="45">
        <f>B11*D11</f>
        <v>0</v>
      </c>
      <c r="G11" s="45">
        <f>B11*E11</f>
        <v>0</v>
      </c>
    </row>
    <row r="12" spans="1:7" ht="31.5">
      <c r="A12" s="46" t="s">
        <v>836</v>
      </c>
    </row>
    <row r="13" spans="1:7" ht="108.75" customHeight="1">
      <c r="A13" s="42" t="s">
        <v>904</v>
      </c>
    </row>
    <row r="14" spans="1:7">
      <c r="A14" s="43"/>
      <c r="B14" s="43">
        <v>18.600000000000001</v>
      </c>
      <c r="C14" s="43" t="s">
        <v>6</v>
      </c>
      <c r="F14" s="45">
        <f>B14*D14</f>
        <v>0</v>
      </c>
      <c r="G14" s="45">
        <f>B14*E14</f>
        <v>0</v>
      </c>
    </row>
    <row r="15" spans="1:7" ht="31.5">
      <c r="A15" s="46" t="s">
        <v>837</v>
      </c>
    </row>
    <row r="16" spans="1:7" ht="110.25">
      <c r="A16" s="42" t="s">
        <v>905</v>
      </c>
    </row>
    <row r="17" spans="1:7">
      <c r="A17" s="43"/>
      <c r="B17" s="43">
        <v>46.6</v>
      </c>
      <c r="C17" s="43" t="s">
        <v>6</v>
      </c>
      <c r="F17" s="45">
        <f>B17*D17</f>
        <v>0</v>
      </c>
      <c r="G17" s="45">
        <f>B17*E17</f>
        <v>0</v>
      </c>
    </row>
    <row r="18" spans="1:7">
      <c r="A18" s="304" t="s">
        <v>838</v>
      </c>
    </row>
    <row r="19" spans="1:7" ht="63">
      <c r="A19" s="42" t="s">
        <v>839</v>
      </c>
    </row>
    <row r="20" spans="1:7">
      <c r="A20" s="43"/>
      <c r="B20" s="43">
        <v>3.3</v>
      </c>
      <c r="C20" s="43" t="s">
        <v>6</v>
      </c>
      <c r="F20" s="45">
        <f>B20*D20</f>
        <v>0</v>
      </c>
      <c r="G20" s="45">
        <f>B20*E20</f>
        <v>0</v>
      </c>
    </row>
    <row r="21" spans="1:7" ht="31.5">
      <c r="A21" s="46" t="s">
        <v>840</v>
      </c>
    </row>
    <row r="22" spans="1:7" ht="126">
      <c r="A22" s="42" t="s">
        <v>841</v>
      </c>
    </row>
    <row r="23" spans="1:7">
      <c r="A23" s="43"/>
      <c r="B23" s="43">
        <v>28</v>
      </c>
      <c r="C23" s="43" t="s">
        <v>6</v>
      </c>
      <c r="F23" s="45">
        <f>B23*D23</f>
        <v>0</v>
      </c>
      <c r="G23" s="45">
        <f>B23*E23</f>
        <v>0</v>
      </c>
    </row>
    <row r="24" spans="1:7">
      <c r="A24" s="46" t="s">
        <v>842</v>
      </c>
    </row>
    <row r="25" spans="1:7" ht="110.25">
      <c r="A25" s="42" t="s">
        <v>843</v>
      </c>
    </row>
    <row r="26" spans="1:7">
      <c r="A26" s="43"/>
      <c r="B26" s="43">
        <v>6.3</v>
      </c>
      <c r="C26" s="43" t="s">
        <v>6</v>
      </c>
      <c r="F26" s="45">
        <f>B26*D26</f>
        <v>0</v>
      </c>
      <c r="G26" s="45">
        <f>B26*E26</f>
        <v>0</v>
      </c>
    </row>
    <row r="27" spans="1:7">
      <c r="A27" s="46" t="s">
        <v>844</v>
      </c>
    </row>
    <row r="28" spans="1:7" ht="173.25">
      <c r="A28" s="42" t="s">
        <v>845</v>
      </c>
    </row>
    <row r="29" spans="1:7">
      <c r="A29" s="43"/>
      <c r="B29" s="43">
        <v>1</v>
      </c>
      <c r="C29" s="43" t="s">
        <v>32</v>
      </c>
      <c r="F29" s="45">
        <f>B29*D29</f>
        <v>0</v>
      </c>
      <c r="G29" s="45">
        <f>B29*E29</f>
        <v>0</v>
      </c>
    </row>
    <row r="30" spans="1:7">
      <c r="A30" s="303" t="s">
        <v>846</v>
      </c>
    </row>
    <row r="31" spans="1:7">
      <c r="A31" s="46" t="s">
        <v>847</v>
      </c>
    </row>
    <row r="32" spans="1:7" ht="47.25">
      <c r="A32" s="42" t="s">
        <v>848</v>
      </c>
    </row>
    <row r="33" spans="1:7">
      <c r="A33" s="43"/>
      <c r="B33" s="43">
        <v>54</v>
      </c>
      <c r="C33" s="43" t="s">
        <v>6</v>
      </c>
      <c r="F33" s="45">
        <f>B33*D33</f>
        <v>0</v>
      </c>
      <c r="G33" s="45">
        <f>B33*E33</f>
        <v>0</v>
      </c>
    </row>
    <row r="34" spans="1:7">
      <c r="A34" s="46"/>
    </row>
    <row r="35" spans="1:7" ht="94.5">
      <c r="A35" s="42" t="s">
        <v>849</v>
      </c>
    </row>
    <row r="36" spans="1:7">
      <c r="A36" s="43"/>
      <c r="B36" s="43">
        <v>9.6</v>
      </c>
      <c r="C36" s="43" t="s">
        <v>6</v>
      </c>
      <c r="F36" s="45">
        <f>B36*D36</f>
        <v>0</v>
      </c>
      <c r="G36" s="45">
        <f>B36*E36</f>
        <v>0</v>
      </c>
    </row>
    <row r="37" spans="1:7">
      <c r="A37" s="46"/>
    </row>
    <row r="38" spans="1:7">
      <c r="A38" s="46"/>
    </row>
    <row r="39" spans="1:7" ht="126">
      <c r="A39" s="42" t="s">
        <v>850</v>
      </c>
    </row>
    <row r="40" spans="1:7">
      <c r="A40" s="43"/>
      <c r="B40" s="43">
        <v>5</v>
      </c>
      <c r="C40" s="43" t="s">
        <v>6</v>
      </c>
      <c r="F40" s="45">
        <f>B40*D40</f>
        <v>0</v>
      </c>
      <c r="G40" s="45">
        <f>B40*E40</f>
        <v>0</v>
      </c>
    </row>
    <row r="41" spans="1:7">
      <c r="A41" s="46" t="s">
        <v>851</v>
      </c>
    </row>
    <row r="42" spans="1:7" ht="78.75">
      <c r="A42" s="42" t="s">
        <v>852</v>
      </c>
    </row>
    <row r="43" spans="1:7">
      <c r="A43" s="43"/>
      <c r="B43" s="43">
        <v>2.96</v>
      </c>
      <c r="C43" s="43" t="s">
        <v>6</v>
      </c>
      <c r="F43" s="45">
        <f>B43*D43</f>
        <v>0</v>
      </c>
      <c r="G43" s="45">
        <f>B43*E43</f>
        <v>0</v>
      </c>
    </row>
    <row r="44" spans="1:7" ht="110.25">
      <c r="A44" s="42" t="s">
        <v>853</v>
      </c>
    </row>
    <row r="45" spans="1:7">
      <c r="A45" s="43"/>
      <c r="B45" s="43">
        <v>2.63</v>
      </c>
      <c r="C45" s="43" t="s">
        <v>6</v>
      </c>
      <c r="F45" s="45">
        <f>B45*D45</f>
        <v>0</v>
      </c>
      <c r="G45" s="45">
        <f>B45*E45</f>
        <v>0</v>
      </c>
    </row>
    <row r="46" spans="1:7" ht="94.5">
      <c r="A46" s="42" t="s">
        <v>854</v>
      </c>
    </row>
    <row r="47" spans="1:7">
      <c r="A47" s="43"/>
      <c r="B47" s="43">
        <v>3.12</v>
      </c>
      <c r="C47" s="43" t="s">
        <v>6</v>
      </c>
      <c r="F47" s="45">
        <f>B47*D47</f>
        <v>0</v>
      </c>
      <c r="G47" s="45">
        <f>B47*E47</f>
        <v>0</v>
      </c>
    </row>
    <row r="48" spans="1:7">
      <c r="A48" s="46" t="s">
        <v>855</v>
      </c>
    </row>
    <row r="49" spans="1:7" ht="47.25">
      <c r="A49" s="42" t="s">
        <v>856</v>
      </c>
    </row>
    <row r="50" spans="1:7">
      <c r="A50" s="43"/>
      <c r="B50" s="43">
        <v>8</v>
      </c>
      <c r="C50" s="43" t="s">
        <v>6</v>
      </c>
      <c r="F50" s="45">
        <f>B50*D50</f>
        <v>0</v>
      </c>
      <c r="G50" s="45">
        <f>B50*E50</f>
        <v>0</v>
      </c>
    </row>
    <row r="51" spans="1:7">
      <c r="A51" s="46"/>
    </row>
    <row r="52" spans="1:7" ht="141.75">
      <c r="A52" s="42" t="s">
        <v>857</v>
      </c>
    </row>
    <row r="53" spans="1:7">
      <c r="A53" s="43"/>
      <c r="B53" s="43">
        <v>7</v>
      </c>
      <c r="C53" s="43" t="s">
        <v>6</v>
      </c>
      <c r="F53" s="45">
        <f>B53*D53</f>
        <v>0</v>
      </c>
      <c r="G53" s="45">
        <f>B53*E53</f>
        <v>0</v>
      </c>
    </row>
    <row r="54" spans="1:7">
      <c r="A54" s="46"/>
    </row>
    <row r="55" spans="1:7" ht="63">
      <c r="A55" s="42" t="s">
        <v>858</v>
      </c>
    </row>
    <row r="56" spans="1:7">
      <c r="A56" s="43"/>
      <c r="B56" s="43">
        <v>50</v>
      </c>
      <c r="C56" s="43" t="s">
        <v>32</v>
      </c>
      <c r="F56" s="45">
        <f>B56*D56</f>
        <v>0</v>
      </c>
      <c r="G56" s="45">
        <f>B56*E56</f>
        <v>0</v>
      </c>
    </row>
    <row r="57" spans="1:7">
      <c r="A57" s="46" t="s">
        <v>859</v>
      </c>
    </row>
    <row r="58" spans="1:7" ht="47.25">
      <c r="A58" s="42" t="s">
        <v>860</v>
      </c>
    </row>
    <row r="59" spans="1:7">
      <c r="A59" s="43"/>
      <c r="B59" s="43">
        <v>10</v>
      </c>
      <c r="C59" s="43" t="s">
        <v>6</v>
      </c>
      <c r="F59" s="45">
        <f>B59*D59</f>
        <v>0</v>
      </c>
      <c r="G59" s="45">
        <f>B59*E59</f>
        <v>0</v>
      </c>
    </row>
    <row r="60" spans="1:7" ht="94.5">
      <c r="A60" s="42" t="s">
        <v>861</v>
      </c>
    </row>
    <row r="61" spans="1:7">
      <c r="A61" s="43"/>
      <c r="B61" s="43">
        <v>9</v>
      </c>
      <c r="C61" s="43" t="s">
        <v>6</v>
      </c>
      <c r="F61" s="45">
        <f>B61*D61</f>
        <v>0</v>
      </c>
      <c r="G61" s="45">
        <f>B61*E61</f>
        <v>0</v>
      </c>
    </row>
    <row r="62" spans="1:7" ht="126">
      <c r="A62" s="42" t="s">
        <v>862</v>
      </c>
    </row>
    <row r="63" spans="1:7">
      <c r="A63" s="43"/>
      <c r="B63" s="43">
        <v>2.8</v>
      </c>
      <c r="C63" s="43" t="s">
        <v>6</v>
      </c>
      <c r="F63" s="45">
        <f>B63*D63</f>
        <v>0</v>
      </c>
      <c r="G63" s="45">
        <f>B63*E63</f>
        <v>0</v>
      </c>
    </row>
    <row r="64" spans="1:7">
      <c r="A64" s="46" t="s">
        <v>863</v>
      </c>
    </row>
    <row r="65" spans="1:7" ht="94.5">
      <c r="A65" s="42" t="s">
        <v>864</v>
      </c>
    </row>
    <row r="66" spans="1:7">
      <c r="A66" s="43"/>
      <c r="B66" s="43">
        <v>51.3</v>
      </c>
      <c r="C66" s="43" t="s">
        <v>6</v>
      </c>
      <c r="F66" s="45">
        <f>B66*D66</f>
        <v>0</v>
      </c>
      <c r="G66" s="45">
        <f>B66*E66</f>
        <v>0</v>
      </c>
    </row>
    <row r="67" spans="1:7" ht="110.25">
      <c r="A67" s="42" t="s">
        <v>865</v>
      </c>
    </row>
    <row r="68" spans="1:7">
      <c r="A68" s="43"/>
      <c r="B68" s="43">
        <v>353</v>
      </c>
      <c r="C68" s="43" t="s">
        <v>15</v>
      </c>
      <c r="F68" s="45">
        <f>B68*D68</f>
        <v>0</v>
      </c>
      <c r="G68" s="45">
        <f>B68*E68</f>
        <v>0</v>
      </c>
    </row>
    <row r="69" spans="1:7" ht="63">
      <c r="A69" s="42" t="s">
        <v>866</v>
      </c>
    </row>
    <row r="70" spans="1:7">
      <c r="A70" s="43"/>
      <c r="B70" s="43">
        <v>535.20000000000005</v>
      </c>
      <c r="C70" s="43" t="s">
        <v>6</v>
      </c>
      <c r="F70" s="45">
        <f>B70*D70</f>
        <v>0</v>
      </c>
      <c r="G70" s="45">
        <f>B70*E70</f>
        <v>0</v>
      </c>
    </row>
    <row r="71" spans="1:7" ht="31.5">
      <c r="A71" s="42" t="s">
        <v>867</v>
      </c>
    </row>
    <row r="72" spans="1:7">
      <c r="A72" s="43"/>
      <c r="B72" s="43">
        <v>60</v>
      </c>
      <c r="C72" s="43" t="s">
        <v>15</v>
      </c>
      <c r="F72" s="45">
        <f>B72*D72</f>
        <v>0</v>
      </c>
      <c r="G72" s="45">
        <f>B72*E72</f>
        <v>0</v>
      </c>
    </row>
    <row r="73" spans="1:7" ht="63">
      <c r="A73" s="42" t="s">
        <v>868</v>
      </c>
    </row>
    <row r="74" spans="1:7">
      <c r="A74" s="43"/>
      <c r="B74" s="43">
        <v>200.7</v>
      </c>
      <c r="C74" s="43" t="s">
        <v>6</v>
      </c>
      <c r="F74" s="297">
        <f>B74*D74</f>
        <v>0</v>
      </c>
      <c r="G74" s="45">
        <f>B74*E74</f>
        <v>0</v>
      </c>
    </row>
    <row r="75" spans="1:7" ht="31.5">
      <c r="A75" s="42" t="s">
        <v>869</v>
      </c>
    </row>
    <row r="76" spans="1:7">
      <c r="A76" s="43"/>
      <c r="B76" s="43">
        <v>200.7</v>
      </c>
      <c r="C76" s="43" t="s">
        <v>6</v>
      </c>
      <c r="F76" s="45">
        <f>B76*D76</f>
        <v>0</v>
      </c>
      <c r="G76" s="45">
        <f>B76*E76</f>
        <v>0</v>
      </c>
    </row>
    <row r="77" spans="1:7" ht="94.5">
      <c r="A77" s="42" t="s">
        <v>870</v>
      </c>
    </row>
    <row r="78" spans="1:7">
      <c r="A78" s="43"/>
      <c r="B78" s="43">
        <v>1338</v>
      </c>
      <c r="C78" s="43" t="s">
        <v>5</v>
      </c>
      <c r="F78" s="45">
        <f>B78*D78</f>
        <v>0</v>
      </c>
      <c r="G78" s="45">
        <f>B78*E78</f>
        <v>0</v>
      </c>
    </row>
    <row r="79" spans="1:7" ht="126">
      <c r="A79" s="42" t="s">
        <v>871</v>
      </c>
    </row>
    <row r="80" spans="1:7">
      <c r="A80" s="43"/>
      <c r="B80" s="43">
        <v>141.69999999999999</v>
      </c>
      <c r="C80" s="43" t="s">
        <v>5</v>
      </c>
      <c r="F80" s="45">
        <f>B80*D80</f>
        <v>0</v>
      </c>
      <c r="G80" s="45">
        <f>B80*E80</f>
        <v>0</v>
      </c>
    </row>
    <row r="81" spans="1:7" ht="126">
      <c r="A81" s="42" t="s">
        <v>872</v>
      </c>
    </row>
    <row r="82" spans="1:7">
      <c r="A82" s="43"/>
      <c r="B82" s="43">
        <v>65</v>
      </c>
      <c r="C82" s="43" t="s">
        <v>5</v>
      </c>
      <c r="F82" s="45">
        <f>B82*D82</f>
        <v>0</v>
      </c>
      <c r="G82" s="45">
        <f>B82*E82</f>
        <v>0</v>
      </c>
    </row>
    <row r="83" spans="1:7" ht="110.25">
      <c r="A83" s="42" t="s">
        <v>873</v>
      </c>
    </row>
    <row r="84" spans="1:7">
      <c r="A84" s="43"/>
      <c r="B84" s="43">
        <v>100</v>
      </c>
      <c r="C84" s="43" t="s">
        <v>5</v>
      </c>
      <c r="F84" s="45">
        <f>B84*D84</f>
        <v>0</v>
      </c>
      <c r="G84" s="45">
        <f>B84*E84</f>
        <v>0</v>
      </c>
    </row>
    <row r="85" spans="1:7" ht="94.5">
      <c r="A85" s="42" t="s">
        <v>874</v>
      </c>
    </row>
    <row r="86" spans="1:7">
      <c r="A86" s="43"/>
      <c r="B86" s="43">
        <v>57.2</v>
      </c>
      <c r="C86" s="43" t="s">
        <v>5</v>
      </c>
      <c r="F86" s="45">
        <f>B86*D86</f>
        <v>0</v>
      </c>
      <c r="G86" s="45">
        <f>B86*E86</f>
        <v>0</v>
      </c>
    </row>
    <row r="87" spans="1:7">
      <c r="A87" s="46" t="s">
        <v>875</v>
      </c>
    </row>
    <row r="88" spans="1:7" ht="78.75">
      <c r="A88" s="42" t="s">
        <v>876</v>
      </c>
    </row>
    <row r="89" spans="1:7">
      <c r="A89" s="43"/>
      <c r="B89" s="43">
        <v>260</v>
      </c>
      <c r="C89" s="43" t="s">
        <v>15</v>
      </c>
      <c r="F89" s="45">
        <f>B89*D89</f>
        <v>0</v>
      </c>
      <c r="G89" s="45">
        <f>B89*E89</f>
        <v>0</v>
      </c>
    </row>
    <row r="90" spans="1:7" ht="31.5">
      <c r="A90" s="46" t="s">
        <v>877</v>
      </c>
    </row>
    <row r="91" spans="1:7" ht="173.25">
      <c r="A91" s="42" t="s">
        <v>878</v>
      </c>
    </row>
    <row r="92" spans="1:7">
      <c r="A92" s="43"/>
      <c r="B92" s="43">
        <v>1700</v>
      </c>
      <c r="C92" s="43" t="s">
        <v>5</v>
      </c>
      <c r="F92" s="45">
        <f>B92*D92</f>
        <v>0</v>
      </c>
      <c r="G92" s="45">
        <f>B92*E92</f>
        <v>0</v>
      </c>
    </row>
    <row r="93" spans="1:7">
      <c r="A93" s="298" t="s">
        <v>879</v>
      </c>
    </row>
    <row r="94" spans="1:7" ht="78.75">
      <c r="A94" s="299" t="s">
        <v>880</v>
      </c>
    </row>
    <row r="95" spans="1:7">
      <c r="A95" s="43"/>
      <c r="B95" s="43">
        <v>148</v>
      </c>
      <c r="C95" s="43" t="s">
        <v>5</v>
      </c>
      <c r="F95" s="45">
        <f>B95*D95</f>
        <v>0</v>
      </c>
      <c r="G95" s="45">
        <f>B95*E95</f>
        <v>0</v>
      </c>
    </row>
    <row r="96" spans="1:7">
      <c r="A96" s="300" t="s">
        <v>881</v>
      </c>
    </row>
    <row r="97" spans="1:7">
      <c r="A97" s="43" t="s">
        <v>882</v>
      </c>
    </row>
    <row r="98" spans="1:7" ht="157.5">
      <c r="A98" s="299" t="s">
        <v>883</v>
      </c>
    </row>
    <row r="99" spans="1:7">
      <c r="A99" s="43"/>
      <c r="B99" s="43">
        <v>35</v>
      </c>
      <c r="C99" s="43" t="s">
        <v>32</v>
      </c>
      <c r="F99" s="45">
        <f>B99*D99</f>
        <v>0</v>
      </c>
      <c r="G99" s="45">
        <f>B99*E99</f>
        <v>0</v>
      </c>
    </row>
    <row r="100" spans="1:7">
      <c r="A100" s="298" t="s">
        <v>884</v>
      </c>
    </row>
    <row r="101" spans="1:7" ht="126">
      <c r="A101" s="299" t="s">
        <v>885</v>
      </c>
    </row>
    <row r="102" spans="1:7">
      <c r="A102" s="43"/>
      <c r="B102" s="43">
        <v>13</v>
      </c>
      <c r="C102" s="43" t="s">
        <v>32</v>
      </c>
      <c r="F102" s="45">
        <f>B102*D102</f>
        <v>0</v>
      </c>
      <c r="G102" s="45">
        <f>B102*E102</f>
        <v>0</v>
      </c>
    </row>
    <row r="103" spans="1:7">
      <c r="A103" s="298" t="s">
        <v>886</v>
      </c>
    </row>
    <row r="104" spans="1:7" ht="110.25">
      <c r="A104" s="299" t="s">
        <v>887</v>
      </c>
    </row>
    <row r="105" spans="1:7">
      <c r="A105" s="43"/>
      <c r="B105" s="43">
        <v>1509</v>
      </c>
      <c r="C105" s="43" t="s">
        <v>32</v>
      </c>
      <c r="F105" s="45">
        <f>B105*D105</f>
        <v>0</v>
      </c>
      <c r="G105" s="45">
        <f>B105*E105</f>
        <v>0</v>
      </c>
    </row>
    <row r="106" spans="1:7">
      <c r="A106" s="298" t="s">
        <v>888</v>
      </c>
    </row>
    <row r="107" spans="1:7" ht="110.25">
      <c r="A107" s="299" t="s">
        <v>889</v>
      </c>
    </row>
    <row r="108" spans="1:7">
      <c r="A108" s="43"/>
      <c r="B108" s="43">
        <v>1376</v>
      </c>
      <c r="C108" s="43" t="s">
        <v>32</v>
      </c>
      <c r="F108" s="45">
        <f>B108*D108</f>
        <v>0</v>
      </c>
      <c r="G108" s="45">
        <f>B108*E108</f>
        <v>0</v>
      </c>
    </row>
    <row r="109" spans="1:7">
      <c r="A109" s="43" t="s">
        <v>890</v>
      </c>
    </row>
    <row r="110" spans="1:7" ht="63">
      <c r="A110" s="299" t="s">
        <v>891</v>
      </c>
    </row>
    <row r="111" spans="1:7">
      <c r="A111" s="43"/>
      <c r="B111" s="43">
        <v>866</v>
      </c>
      <c r="C111" s="43" t="s">
        <v>5</v>
      </c>
      <c r="F111" s="45">
        <f>B111*D111</f>
        <v>0</v>
      </c>
      <c r="G111" s="45">
        <f>B111*E111</f>
        <v>0</v>
      </c>
    </row>
    <row r="112" spans="1:7">
      <c r="A112" s="298" t="s">
        <v>892</v>
      </c>
    </row>
    <row r="113" spans="1:7" ht="94.5">
      <c r="A113" s="299" t="s">
        <v>893</v>
      </c>
    </row>
    <row r="114" spans="1:7">
      <c r="A114" s="43"/>
      <c r="B114" s="43">
        <v>1138</v>
      </c>
      <c r="C114" s="43" t="s">
        <v>5</v>
      </c>
      <c r="F114" s="45">
        <f>B114*D114</f>
        <v>0</v>
      </c>
      <c r="G114" s="45">
        <f>B114*E114</f>
        <v>0</v>
      </c>
    </row>
    <row r="115" spans="1:7">
      <c r="A115" s="298" t="s">
        <v>894</v>
      </c>
    </row>
    <row r="116" spans="1:7" ht="78.75">
      <c r="A116" s="299" t="s">
        <v>895</v>
      </c>
    </row>
    <row r="117" spans="1:7">
      <c r="A117" s="43"/>
      <c r="B117" s="43">
        <v>2004</v>
      </c>
      <c r="C117" s="43" t="s">
        <v>5</v>
      </c>
      <c r="F117" s="45">
        <f>B117*D117</f>
        <v>0</v>
      </c>
      <c r="G117" s="45">
        <f>B117*E117</f>
        <v>0</v>
      </c>
    </row>
    <row r="118" spans="1:7">
      <c r="A118" s="298" t="s">
        <v>896</v>
      </c>
    </row>
    <row r="119" spans="1:7" ht="189">
      <c r="A119" s="299" t="s">
        <v>897</v>
      </c>
    </row>
    <row r="120" spans="1:7">
      <c r="A120" s="43"/>
      <c r="B120" s="43">
        <v>15</v>
      </c>
      <c r="C120" s="43" t="s">
        <v>32</v>
      </c>
      <c r="F120" s="45">
        <f>B120*D120</f>
        <v>0</v>
      </c>
      <c r="G120" s="45">
        <f>B120*E120</f>
        <v>0</v>
      </c>
    </row>
    <row r="121" spans="1:7">
      <c r="A121" s="300" t="s">
        <v>898</v>
      </c>
    </row>
    <row r="122" spans="1:7" ht="78.75">
      <c r="A122" s="299" t="s">
        <v>899</v>
      </c>
    </row>
    <row r="123" spans="1:7">
      <c r="A123" s="43"/>
      <c r="B123" s="43">
        <v>8</v>
      </c>
      <c r="C123" s="43" t="s">
        <v>32</v>
      </c>
      <c r="F123" s="45">
        <f>B123*D123</f>
        <v>0</v>
      </c>
      <c r="G123" s="45">
        <f>B123*E123</f>
        <v>0</v>
      </c>
    </row>
    <row r="124" spans="1:7" ht="63">
      <c r="A124" s="299" t="s">
        <v>900</v>
      </c>
    </row>
    <row r="125" spans="1:7">
      <c r="A125" s="43"/>
      <c r="B125" s="43">
        <v>10</v>
      </c>
      <c r="C125" s="43" t="s">
        <v>32</v>
      </c>
      <c r="F125" s="45">
        <f>B125*D125</f>
        <v>0</v>
      </c>
      <c r="G125" s="45">
        <f>B125*E125</f>
        <v>0</v>
      </c>
    </row>
    <row r="126" spans="1:7" ht="63">
      <c r="A126" s="299" t="s">
        <v>901</v>
      </c>
    </row>
    <row r="127" spans="1:7">
      <c r="A127" s="43"/>
      <c r="B127" s="43">
        <v>20</v>
      </c>
      <c r="C127" s="43" t="s">
        <v>32</v>
      </c>
      <c r="F127" s="45">
        <f>B127*D127</f>
        <v>0</v>
      </c>
      <c r="G127" s="45">
        <f>B127*E127</f>
        <v>0</v>
      </c>
    </row>
    <row r="128" spans="1:7" ht="78.75">
      <c r="A128" s="299" t="s">
        <v>902</v>
      </c>
    </row>
    <row r="129" spans="1:7">
      <c r="A129" s="43"/>
      <c r="B129" s="43">
        <v>6</v>
      </c>
      <c r="C129" s="43" t="s">
        <v>32</v>
      </c>
      <c r="F129" s="45">
        <f>B129*D129</f>
        <v>0</v>
      </c>
      <c r="G129" s="45">
        <f>B129*E129</f>
        <v>0</v>
      </c>
    </row>
    <row r="130" spans="1:7" ht="47.25">
      <c r="A130" s="299" t="s">
        <v>903</v>
      </c>
    </row>
    <row r="131" spans="1:7">
      <c r="A131" s="43"/>
      <c r="B131" s="43">
        <v>48</v>
      </c>
      <c r="C131" s="43" t="s">
        <v>32</v>
      </c>
      <c r="F131" s="45">
        <f>B131*D131</f>
        <v>0</v>
      </c>
      <c r="G131" s="45">
        <f>B131*E131</f>
        <v>0</v>
      </c>
    </row>
    <row r="132" spans="1:7" ht="346.5">
      <c r="A132" s="301" t="s">
        <v>906</v>
      </c>
    </row>
    <row r="133" spans="1:7">
      <c r="A133" s="43"/>
      <c r="B133" s="43">
        <v>1</v>
      </c>
      <c r="C133" s="43" t="s">
        <v>30</v>
      </c>
      <c r="F133" s="45">
        <f>B133*D133</f>
        <v>0</v>
      </c>
      <c r="G133" s="45">
        <f>B133*E133</f>
        <v>0</v>
      </c>
    </row>
    <row r="134" spans="1:7">
      <c r="A134" s="298" t="s">
        <v>264</v>
      </c>
      <c r="F134" s="302">
        <f>SUM(F5:F133)</f>
        <v>0</v>
      </c>
      <c r="G134" s="302">
        <f>SUM(G5:G133)</f>
        <v>0</v>
      </c>
    </row>
    <row r="135" spans="1:7">
      <c r="A135" s="43"/>
    </row>
    <row r="136" spans="1:7">
      <c r="A136" s="305"/>
      <c r="B136" s="306"/>
      <c r="C136" s="306"/>
      <c r="D136" s="307"/>
      <c r="E136" s="307"/>
      <c r="F136" s="307"/>
      <c r="G136" s="307"/>
    </row>
  </sheetData>
  <pageMargins left="0.7" right="0.7" top="0.75" bottom="0.75" header="0.3" footer="0.3"/>
  <pageSetup paperSize="9" scale="55"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view="pageBreakPreview" zoomScale="60" zoomScaleNormal="100" workbookViewId="0">
      <selection activeCell="F9" sqref="F9:G13"/>
    </sheetView>
  </sheetViews>
  <sheetFormatPr defaultRowHeight="15.75"/>
  <cols>
    <col min="1" max="1" width="4.5703125" style="203" customWidth="1"/>
    <col min="2" max="2" width="36.7109375" style="198" customWidth="1"/>
    <col min="3" max="4" width="10.28515625" style="198" customWidth="1"/>
    <col min="5" max="5" width="10.7109375" style="204" customWidth="1"/>
    <col min="6" max="9" width="20.7109375" style="198" customWidth="1"/>
    <col min="10" max="16384" width="9.140625" style="198"/>
  </cols>
  <sheetData>
    <row r="1" spans="1:9" s="188" customFormat="1" ht="18.75">
      <c r="A1" s="346"/>
      <c r="B1" s="346"/>
      <c r="C1" s="346"/>
      <c r="D1" s="346"/>
      <c r="E1" s="346"/>
      <c r="F1" s="346"/>
      <c r="G1" s="346"/>
      <c r="H1" s="346"/>
      <c r="I1" s="346"/>
    </row>
    <row r="2" spans="1:9" s="188" customFormat="1" ht="31.5">
      <c r="A2" s="189" t="s">
        <v>265</v>
      </c>
      <c r="B2" s="190" t="s">
        <v>266</v>
      </c>
      <c r="C2" s="190" t="s">
        <v>742</v>
      </c>
      <c r="D2" s="190" t="s">
        <v>741</v>
      </c>
      <c r="E2" s="191" t="s">
        <v>267</v>
      </c>
      <c r="F2" s="190" t="s">
        <v>269</v>
      </c>
      <c r="G2" s="190" t="s">
        <v>270</v>
      </c>
      <c r="H2" s="190" t="s">
        <v>271</v>
      </c>
      <c r="I2" s="190" t="s">
        <v>272</v>
      </c>
    </row>
    <row r="3" spans="1:9" s="188" customFormat="1">
      <c r="A3" s="349" t="s">
        <v>740</v>
      </c>
      <c r="B3" s="349"/>
      <c r="C3" s="349"/>
      <c r="D3" s="349"/>
      <c r="E3" s="349"/>
      <c r="F3" s="349"/>
      <c r="G3" s="349"/>
      <c r="H3" s="349"/>
      <c r="I3" s="349"/>
    </row>
    <row r="4" spans="1:9" s="195" customFormat="1" ht="47.25">
      <c r="A4" s="192" t="s">
        <v>333</v>
      </c>
      <c r="B4" s="192" t="s">
        <v>739</v>
      </c>
      <c r="C4" s="192" t="s">
        <v>738</v>
      </c>
      <c r="D4" s="192" t="s">
        <v>737</v>
      </c>
      <c r="E4" s="193">
        <v>28</v>
      </c>
      <c r="F4" s="194"/>
      <c r="G4" s="194"/>
      <c r="H4" s="194">
        <f>E4*F4</f>
        <v>0</v>
      </c>
      <c r="I4" s="194">
        <f>E4*G4</f>
        <v>0</v>
      </c>
    </row>
    <row r="5" spans="1:9" s="197" customFormat="1">
      <c r="A5" s="349" t="s">
        <v>736</v>
      </c>
      <c r="B5" s="349"/>
      <c r="C5" s="349"/>
      <c r="D5" s="349"/>
      <c r="E5" s="349"/>
      <c r="F5" s="349"/>
      <c r="G5" s="349"/>
      <c r="H5" s="196">
        <f>SUM(H2:H4)</f>
        <v>0</v>
      </c>
      <c r="I5" s="196">
        <f>SUM(I2:I4)</f>
        <v>0</v>
      </c>
    </row>
    <row r="6" spans="1:9">
      <c r="A6" s="350" t="s">
        <v>735</v>
      </c>
      <c r="B6" s="350"/>
      <c r="C6" s="350"/>
      <c r="D6" s="350"/>
      <c r="E6" s="350"/>
      <c r="F6" s="350"/>
      <c r="G6" s="350"/>
      <c r="H6" s="347">
        <f>SUM(H5:I5)</f>
        <v>0</v>
      </c>
      <c r="I6" s="348"/>
    </row>
    <row r="7" spans="1:9" s="188" customFormat="1">
      <c r="A7" s="199"/>
      <c r="E7" s="200"/>
    </row>
    <row r="8" spans="1:9" s="188" customFormat="1">
      <c r="A8" s="349" t="s">
        <v>734</v>
      </c>
      <c r="B8" s="349"/>
      <c r="C8" s="349"/>
      <c r="D8" s="349"/>
      <c r="E8" s="349"/>
      <c r="F8" s="349"/>
      <c r="G8" s="349"/>
      <c r="H8" s="349"/>
      <c r="I8" s="349"/>
    </row>
    <row r="9" spans="1:9" ht="77.25" customHeight="1">
      <c r="A9" s="192" t="s">
        <v>333</v>
      </c>
      <c r="B9" s="198" t="s">
        <v>733</v>
      </c>
      <c r="C9" s="198" t="s">
        <v>725</v>
      </c>
      <c r="D9" s="198" t="s">
        <v>732</v>
      </c>
      <c r="E9" s="193">
        <v>1</v>
      </c>
      <c r="F9" s="194"/>
      <c r="G9" s="194"/>
      <c r="H9" s="194">
        <f>E9*F9</f>
        <v>0</v>
      </c>
      <c r="I9" s="194">
        <f>E9*G9</f>
        <v>0</v>
      </c>
    </row>
    <row r="10" spans="1:9" ht="40.5" customHeight="1">
      <c r="A10" s="192" t="s">
        <v>349</v>
      </c>
      <c r="B10" s="198" t="s">
        <v>731</v>
      </c>
      <c r="C10" s="198" t="s">
        <v>730</v>
      </c>
      <c r="D10" s="198" t="s">
        <v>729</v>
      </c>
      <c r="E10" s="193">
        <v>1</v>
      </c>
      <c r="F10" s="194"/>
      <c r="G10" s="194"/>
      <c r="H10" s="194">
        <f>E10*F10</f>
        <v>0</v>
      </c>
      <c r="I10" s="194">
        <f>E10*G10</f>
        <v>0</v>
      </c>
    </row>
    <row r="11" spans="1:9" ht="126">
      <c r="A11" s="192" t="s">
        <v>550</v>
      </c>
      <c r="B11" s="201" t="s">
        <v>728</v>
      </c>
      <c r="C11" s="201" t="s">
        <v>725</v>
      </c>
      <c r="D11" s="201" t="s">
        <v>727</v>
      </c>
      <c r="E11" s="193">
        <v>2</v>
      </c>
      <c r="F11" s="194"/>
      <c r="G11" s="194"/>
      <c r="H11" s="194">
        <f>E11*F11</f>
        <v>0</v>
      </c>
      <c r="I11" s="194">
        <f>E11*G11</f>
        <v>0</v>
      </c>
    </row>
    <row r="12" spans="1:9" ht="47.25">
      <c r="A12" s="192" t="s">
        <v>552</v>
      </c>
      <c r="B12" s="201" t="s">
        <v>726</v>
      </c>
      <c r="C12" s="201" t="s">
        <v>725</v>
      </c>
      <c r="D12" s="201" t="s">
        <v>724</v>
      </c>
      <c r="E12" s="202">
        <v>150</v>
      </c>
      <c r="F12" s="194"/>
      <c r="G12" s="194"/>
      <c r="H12" s="194">
        <f>E12*F12</f>
        <v>0</v>
      </c>
      <c r="I12" s="194">
        <f>E12*G12</f>
        <v>0</v>
      </c>
    </row>
    <row r="13" spans="1:9" ht="63">
      <c r="A13" s="192" t="s">
        <v>554</v>
      </c>
      <c r="B13" s="201" t="s">
        <v>723</v>
      </c>
      <c r="C13" s="201"/>
      <c r="D13" s="201"/>
      <c r="E13" s="193">
        <v>1</v>
      </c>
      <c r="F13" s="194"/>
      <c r="G13" s="194"/>
      <c r="H13" s="194">
        <f>E13*F13</f>
        <v>0</v>
      </c>
      <c r="I13" s="194">
        <f>E13*G13</f>
        <v>0</v>
      </c>
    </row>
    <row r="14" spans="1:9" s="197" customFormat="1">
      <c r="A14" s="349" t="s">
        <v>722</v>
      </c>
      <c r="B14" s="349"/>
      <c r="C14" s="349"/>
      <c r="D14" s="349"/>
      <c r="E14" s="349"/>
      <c r="F14" s="349"/>
      <c r="G14" s="349"/>
      <c r="H14" s="196">
        <f>SUM(H9:H13)</f>
        <v>0</v>
      </c>
      <c r="I14" s="196">
        <f>SUM(I9:I13)</f>
        <v>0</v>
      </c>
    </row>
    <row r="15" spans="1:9">
      <c r="A15" s="350" t="s">
        <v>721</v>
      </c>
      <c r="B15" s="350"/>
      <c r="C15" s="350"/>
      <c r="D15" s="350"/>
      <c r="E15" s="350"/>
      <c r="F15" s="350"/>
      <c r="G15" s="350"/>
      <c r="H15" s="347">
        <f>SUM(H14:I14)</f>
        <v>0</v>
      </c>
      <c r="I15" s="348"/>
    </row>
    <row r="17" spans="2:9">
      <c r="B17" s="198" t="s">
        <v>720</v>
      </c>
      <c r="H17" s="194">
        <f>H5+H14</f>
        <v>0</v>
      </c>
      <c r="I17" s="194">
        <f>I5+I14</f>
        <v>0</v>
      </c>
    </row>
  </sheetData>
  <mergeCells count="9">
    <mergeCell ref="A1:I1"/>
    <mergeCell ref="H15:I15"/>
    <mergeCell ref="A8:I8"/>
    <mergeCell ref="A14:G14"/>
    <mergeCell ref="A15:G15"/>
    <mergeCell ref="A3:I3"/>
    <mergeCell ref="A5:G5"/>
    <mergeCell ref="A6:G6"/>
    <mergeCell ref="H6:I6"/>
  </mergeCells>
  <printOptions horizontalCentered="1" gridLines="1"/>
  <pageMargins left="0.19685039370078741" right="0.19685039370078741" top="0.98425196850393704" bottom="0.98425196850393704" header="0.51181102362204722" footer="0.51181102362204722"/>
  <pageSetup paperSize="9" scale="63" firstPageNumber="0" orientation="portrait" horizontalDpi="300" verticalDpi="300"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view="pageBreakPreview" zoomScale="60" zoomScaleNormal="100" workbookViewId="0">
      <selection activeCell="D4" sqref="D4:E18"/>
    </sheetView>
  </sheetViews>
  <sheetFormatPr defaultRowHeight="15.75"/>
  <cols>
    <col min="1" max="1" width="55.7109375" style="16" customWidth="1"/>
    <col min="2" max="3" width="9.140625" style="11"/>
    <col min="4" max="7" width="20.7109375" style="32" customWidth="1"/>
    <col min="8" max="16384" width="9.140625" style="11"/>
  </cols>
  <sheetData>
    <row r="1" spans="1:7">
      <c r="D1" s="32" t="s">
        <v>0</v>
      </c>
      <c r="E1" s="32" t="s">
        <v>1</v>
      </c>
      <c r="F1" s="32" t="s">
        <v>2</v>
      </c>
      <c r="G1" s="32" t="s">
        <v>3</v>
      </c>
    </row>
    <row r="2" spans="1:7">
      <c r="A2" s="35" t="s">
        <v>907</v>
      </c>
    </row>
    <row r="3" spans="1:7">
      <c r="A3" s="16" t="s">
        <v>908</v>
      </c>
    </row>
    <row r="4" spans="1:7">
      <c r="B4" s="11">
        <v>1</v>
      </c>
      <c r="C4" s="11" t="s">
        <v>32</v>
      </c>
      <c r="F4" s="32">
        <f>B4*D4</f>
        <v>0</v>
      </c>
      <c r="G4" s="32">
        <f>B4*E4</f>
        <v>0</v>
      </c>
    </row>
    <row r="5" spans="1:7">
      <c r="A5" s="16" t="s">
        <v>909</v>
      </c>
    </row>
    <row r="6" spans="1:7">
      <c r="B6" s="11">
        <v>48</v>
      </c>
      <c r="C6" s="11" t="s">
        <v>32</v>
      </c>
      <c r="F6" s="32">
        <f>B6*D6</f>
        <v>0</v>
      </c>
      <c r="G6" s="32">
        <f>B6*E6</f>
        <v>0</v>
      </c>
    </row>
    <row r="7" spans="1:7">
      <c r="A7" s="16" t="s">
        <v>910</v>
      </c>
    </row>
    <row r="8" spans="1:7">
      <c r="B8" s="11">
        <v>12</v>
      </c>
      <c r="C8" s="11" t="s">
        <v>32</v>
      </c>
      <c r="F8" s="32">
        <f>B8*D8</f>
        <v>0</v>
      </c>
      <c r="G8" s="32">
        <f>B8*E8</f>
        <v>0</v>
      </c>
    </row>
    <row r="9" spans="1:7" ht="31.5">
      <c r="A9" s="16" t="s">
        <v>911</v>
      </c>
    </row>
    <row r="10" spans="1:7">
      <c r="B10" s="11">
        <v>2</v>
      </c>
      <c r="C10" s="11" t="s">
        <v>32</v>
      </c>
      <c r="F10" s="32">
        <f>B10*D10</f>
        <v>0</v>
      </c>
      <c r="G10" s="32">
        <f>B10*E10</f>
        <v>0</v>
      </c>
    </row>
    <row r="11" spans="1:7">
      <c r="A11" s="16" t="s">
        <v>912</v>
      </c>
    </row>
    <row r="12" spans="1:7">
      <c r="B12" s="11">
        <v>2</v>
      </c>
      <c r="C12" s="11" t="s">
        <v>32</v>
      </c>
      <c r="F12" s="32">
        <f>B12*D12</f>
        <v>0</v>
      </c>
      <c r="G12" s="32">
        <f>B12*E12</f>
        <v>0</v>
      </c>
    </row>
    <row r="13" spans="1:7">
      <c r="A13" s="16" t="s">
        <v>913</v>
      </c>
    </row>
    <row r="14" spans="1:7">
      <c r="B14" s="11">
        <v>2</v>
      </c>
      <c r="C14" s="11" t="s">
        <v>32</v>
      </c>
      <c r="F14" s="32">
        <f>B14*D14</f>
        <v>0</v>
      </c>
      <c r="G14" s="32">
        <f>B14*E14</f>
        <v>0</v>
      </c>
    </row>
    <row r="15" spans="1:7" ht="47.25">
      <c r="A15" s="16" t="s">
        <v>914</v>
      </c>
    </row>
    <row r="16" spans="1:7">
      <c r="B16" s="11">
        <v>4</v>
      </c>
      <c r="C16" s="11" t="s">
        <v>32</v>
      </c>
      <c r="F16" s="32">
        <f>B16*D16</f>
        <v>0</v>
      </c>
      <c r="G16" s="32">
        <f>B16*E16</f>
        <v>0</v>
      </c>
    </row>
    <row r="17" spans="1:8">
      <c r="A17" s="16" t="s">
        <v>915</v>
      </c>
    </row>
    <row r="18" spans="1:8">
      <c r="B18" s="11">
        <v>2</v>
      </c>
      <c r="C18" s="11" t="s">
        <v>32</v>
      </c>
      <c r="F18" s="32">
        <f>B18*D18</f>
        <v>0</v>
      </c>
      <c r="G18" s="32">
        <f>B18*E18</f>
        <v>0</v>
      </c>
    </row>
    <row r="19" spans="1:8" s="13" customFormat="1">
      <c r="A19" s="38" t="s">
        <v>65</v>
      </c>
      <c r="B19" s="39"/>
      <c r="C19" s="39"/>
      <c r="D19" s="40"/>
      <c r="E19" s="40"/>
      <c r="F19" s="40">
        <f>SUM(F3:F18)</f>
        <v>0</v>
      </c>
      <c r="G19" s="41">
        <f>SUM(G3:G18)</f>
        <v>0</v>
      </c>
      <c r="H19" s="11"/>
    </row>
  </sheetData>
  <pageMargins left="0.7" right="0.7" top="0.75" bottom="0.75" header="0.3" footer="0.3"/>
  <pageSetup paperSize="9" scale="55" orientation="portrait" verticalDpi="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Q85"/>
  <sheetViews>
    <sheetView view="pageBreakPreview" topLeftCell="A40" zoomScale="60" zoomScaleNormal="70" workbookViewId="0">
      <selection activeCell="I79" sqref="I79"/>
    </sheetView>
  </sheetViews>
  <sheetFormatPr defaultColWidth="7.85546875" defaultRowHeight="18.75"/>
  <cols>
    <col min="1" max="1" width="14.5703125" style="281" customWidth="1"/>
    <col min="2" max="2" width="88" style="263" customWidth="1"/>
    <col min="3" max="3" width="15.7109375" style="264" customWidth="1"/>
    <col min="4" max="4" width="15.7109375" style="265" customWidth="1"/>
    <col min="5" max="5" width="20.7109375" style="282" customWidth="1"/>
    <col min="6" max="6" width="22.7109375" style="266" customWidth="1"/>
    <col min="7" max="256" width="7.85546875" style="267"/>
    <col min="257" max="257" width="14.5703125" style="267" customWidth="1"/>
    <col min="258" max="258" width="88" style="267" customWidth="1"/>
    <col min="259" max="259" width="8.28515625" style="267" customWidth="1"/>
    <col min="260" max="260" width="7.7109375" style="267" customWidth="1"/>
    <col min="261" max="261" width="9.42578125" style="267" customWidth="1"/>
    <col min="262" max="262" width="14" style="267" customWidth="1"/>
    <col min="263" max="512" width="7.85546875" style="267"/>
    <col min="513" max="513" width="14.5703125" style="267" customWidth="1"/>
    <col min="514" max="514" width="88" style="267" customWidth="1"/>
    <col min="515" max="515" width="8.28515625" style="267" customWidth="1"/>
    <col min="516" max="516" width="7.7109375" style="267" customWidth="1"/>
    <col min="517" max="517" width="9.42578125" style="267" customWidth="1"/>
    <col min="518" max="518" width="14" style="267" customWidth="1"/>
    <col min="519" max="768" width="7.85546875" style="267"/>
    <col min="769" max="769" width="14.5703125" style="267" customWidth="1"/>
    <col min="770" max="770" width="88" style="267" customWidth="1"/>
    <col min="771" max="771" width="8.28515625" style="267" customWidth="1"/>
    <col min="772" max="772" width="7.7109375" style="267" customWidth="1"/>
    <col min="773" max="773" width="9.42578125" style="267" customWidth="1"/>
    <col min="774" max="774" width="14" style="267" customWidth="1"/>
    <col min="775" max="1024" width="7.85546875" style="267"/>
    <col min="1025" max="1025" width="14.5703125" style="267" customWidth="1"/>
    <col min="1026" max="1026" width="88" style="267" customWidth="1"/>
    <col min="1027" max="1027" width="8.28515625" style="267" customWidth="1"/>
    <col min="1028" max="1028" width="7.7109375" style="267" customWidth="1"/>
    <col min="1029" max="1029" width="9.42578125" style="267" customWidth="1"/>
    <col min="1030" max="1030" width="14" style="267" customWidth="1"/>
    <col min="1031" max="1280" width="7.85546875" style="267"/>
    <col min="1281" max="1281" width="14.5703125" style="267" customWidth="1"/>
    <col min="1282" max="1282" width="88" style="267" customWidth="1"/>
    <col min="1283" max="1283" width="8.28515625" style="267" customWidth="1"/>
    <col min="1284" max="1284" width="7.7109375" style="267" customWidth="1"/>
    <col min="1285" max="1285" width="9.42578125" style="267" customWidth="1"/>
    <col min="1286" max="1286" width="14" style="267" customWidth="1"/>
    <col min="1287" max="1536" width="7.85546875" style="267"/>
    <col min="1537" max="1537" width="14.5703125" style="267" customWidth="1"/>
    <col min="1538" max="1538" width="88" style="267" customWidth="1"/>
    <col min="1539" max="1539" width="8.28515625" style="267" customWidth="1"/>
    <col min="1540" max="1540" width="7.7109375" style="267" customWidth="1"/>
    <col min="1541" max="1541" width="9.42578125" style="267" customWidth="1"/>
    <col min="1542" max="1542" width="14" style="267" customWidth="1"/>
    <col min="1543" max="1792" width="7.85546875" style="267"/>
    <col min="1793" max="1793" width="14.5703125" style="267" customWidth="1"/>
    <col min="1794" max="1794" width="88" style="267" customWidth="1"/>
    <col min="1795" max="1795" width="8.28515625" style="267" customWidth="1"/>
    <col min="1796" max="1796" width="7.7109375" style="267" customWidth="1"/>
    <col min="1797" max="1797" width="9.42578125" style="267" customWidth="1"/>
    <col min="1798" max="1798" width="14" style="267" customWidth="1"/>
    <col min="1799" max="2048" width="7.85546875" style="267"/>
    <col min="2049" max="2049" width="14.5703125" style="267" customWidth="1"/>
    <col min="2050" max="2050" width="88" style="267" customWidth="1"/>
    <col min="2051" max="2051" width="8.28515625" style="267" customWidth="1"/>
    <col min="2052" max="2052" width="7.7109375" style="267" customWidth="1"/>
    <col min="2053" max="2053" width="9.42578125" style="267" customWidth="1"/>
    <col min="2054" max="2054" width="14" style="267" customWidth="1"/>
    <col min="2055" max="2304" width="7.85546875" style="267"/>
    <col min="2305" max="2305" width="14.5703125" style="267" customWidth="1"/>
    <col min="2306" max="2306" width="88" style="267" customWidth="1"/>
    <col min="2307" max="2307" width="8.28515625" style="267" customWidth="1"/>
    <col min="2308" max="2308" width="7.7109375" style="267" customWidth="1"/>
    <col min="2309" max="2309" width="9.42578125" style="267" customWidth="1"/>
    <col min="2310" max="2310" width="14" style="267" customWidth="1"/>
    <col min="2311" max="2560" width="7.85546875" style="267"/>
    <col min="2561" max="2561" width="14.5703125" style="267" customWidth="1"/>
    <col min="2562" max="2562" width="88" style="267" customWidth="1"/>
    <col min="2563" max="2563" width="8.28515625" style="267" customWidth="1"/>
    <col min="2564" max="2564" width="7.7109375" style="267" customWidth="1"/>
    <col min="2565" max="2565" width="9.42578125" style="267" customWidth="1"/>
    <col min="2566" max="2566" width="14" style="267" customWidth="1"/>
    <col min="2567" max="2816" width="7.85546875" style="267"/>
    <col min="2817" max="2817" width="14.5703125" style="267" customWidth="1"/>
    <col min="2818" max="2818" width="88" style="267" customWidth="1"/>
    <col min="2819" max="2819" width="8.28515625" style="267" customWidth="1"/>
    <col min="2820" max="2820" width="7.7109375" style="267" customWidth="1"/>
    <col min="2821" max="2821" width="9.42578125" style="267" customWidth="1"/>
    <col min="2822" max="2822" width="14" style="267" customWidth="1"/>
    <col min="2823" max="3072" width="7.85546875" style="267"/>
    <col min="3073" max="3073" width="14.5703125" style="267" customWidth="1"/>
    <col min="3074" max="3074" width="88" style="267" customWidth="1"/>
    <col min="3075" max="3075" width="8.28515625" style="267" customWidth="1"/>
    <col min="3076" max="3076" width="7.7109375" style="267" customWidth="1"/>
    <col min="3077" max="3077" width="9.42578125" style="267" customWidth="1"/>
    <col min="3078" max="3078" width="14" style="267" customWidth="1"/>
    <col min="3079" max="3328" width="7.85546875" style="267"/>
    <col min="3329" max="3329" width="14.5703125" style="267" customWidth="1"/>
    <col min="3330" max="3330" width="88" style="267" customWidth="1"/>
    <col min="3331" max="3331" width="8.28515625" style="267" customWidth="1"/>
    <col min="3332" max="3332" width="7.7109375" style="267" customWidth="1"/>
    <col min="3333" max="3333" width="9.42578125" style="267" customWidth="1"/>
    <col min="3334" max="3334" width="14" style="267" customWidth="1"/>
    <col min="3335" max="3584" width="7.85546875" style="267"/>
    <col min="3585" max="3585" width="14.5703125" style="267" customWidth="1"/>
    <col min="3586" max="3586" width="88" style="267" customWidth="1"/>
    <col min="3587" max="3587" width="8.28515625" style="267" customWidth="1"/>
    <col min="3588" max="3588" width="7.7109375" style="267" customWidth="1"/>
    <col min="3589" max="3589" width="9.42578125" style="267" customWidth="1"/>
    <col min="3590" max="3590" width="14" style="267" customWidth="1"/>
    <col min="3591" max="3840" width="7.85546875" style="267"/>
    <col min="3841" max="3841" width="14.5703125" style="267" customWidth="1"/>
    <col min="3842" max="3842" width="88" style="267" customWidth="1"/>
    <col min="3843" max="3843" width="8.28515625" style="267" customWidth="1"/>
    <col min="3844" max="3844" width="7.7109375" style="267" customWidth="1"/>
    <col min="3845" max="3845" width="9.42578125" style="267" customWidth="1"/>
    <col min="3846" max="3846" width="14" style="267" customWidth="1"/>
    <col min="3847" max="4096" width="7.85546875" style="267"/>
    <col min="4097" max="4097" width="14.5703125" style="267" customWidth="1"/>
    <col min="4098" max="4098" width="88" style="267" customWidth="1"/>
    <col min="4099" max="4099" width="8.28515625" style="267" customWidth="1"/>
    <col min="4100" max="4100" width="7.7109375" style="267" customWidth="1"/>
    <col min="4101" max="4101" width="9.42578125" style="267" customWidth="1"/>
    <col min="4102" max="4102" width="14" style="267" customWidth="1"/>
    <col min="4103" max="4352" width="7.85546875" style="267"/>
    <col min="4353" max="4353" width="14.5703125" style="267" customWidth="1"/>
    <col min="4354" max="4354" width="88" style="267" customWidth="1"/>
    <col min="4355" max="4355" width="8.28515625" style="267" customWidth="1"/>
    <col min="4356" max="4356" width="7.7109375" style="267" customWidth="1"/>
    <col min="4357" max="4357" width="9.42578125" style="267" customWidth="1"/>
    <col min="4358" max="4358" width="14" style="267" customWidth="1"/>
    <col min="4359" max="4608" width="7.85546875" style="267"/>
    <col min="4609" max="4609" width="14.5703125" style="267" customWidth="1"/>
    <col min="4610" max="4610" width="88" style="267" customWidth="1"/>
    <col min="4611" max="4611" width="8.28515625" style="267" customWidth="1"/>
    <col min="4612" max="4612" width="7.7109375" style="267" customWidth="1"/>
    <col min="4613" max="4613" width="9.42578125" style="267" customWidth="1"/>
    <col min="4614" max="4614" width="14" style="267" customWidth="1"/>
    <col min="4615" max="4864" width="7.85546875" style="267"/>
    <col min="4865" max="4865" width="14.5703125" style="267" customWidth="1"/>
    <col min="4866" max="4866" width="88" style="267" customWidth="1"/>
    <col min="4867" max="4867" width="8.28515625" style="267" customWidth="1"/>
    <col min="4868" max="4868" width="7.7109375" style="267" customWidth="1"/>
    <col min="4869" max="4869" width="9.42578125" style="267" customWidth="1"/>
    <col min="4870" max="4870" width="14" style="267" customWidth="1"/>
    <col min="4871" max="5120" width="7.85546875" style="267"/>
    <col min="5121" max="5121" width="14.5703125" style="267" customWidth="1"/>
    <col min="5122" max="5122" width="88" style="267" customWidth="1"/>
    <col min="5123" max="5123" width="8.28515625" style="267" customWidth="1"/>
    <col min="5124" max="5124" width="7.7109375" style="267" customWidth="1"/>
    <col min="5125" max="5125" width="9.42578125" style="267" customWidth="1"/>
    <col min="5126" max="5126" width="14" style="267" customWidth="1"/>
    <col min="5127" max="5376" width="7.85546875" style="267"/>
    <col min="5377" max="5377" width="14.5703125" style="267" customWidth="1"/>
    <col min="5378" max="5378" width="88" style="267" customWidth="1"/>
    <col min="5379" max="5379" width="8.28515625" style="267" customWidth="1"/>
    <col min="5380" max="5380" width="7.7109375" style="267" customWidth="1"/>
    <col min="5381" max="5381" width="9.42578125" style="267" customWidth="1"/>
    <col min="5382" max="5382" width="14" style="267" customWidth="1"/>
    <col min="5383" max="5632" width="7.85546875" style="267"/>
    <col min="5633" max="5633" width="14.5703125" style="267" customWidth="1"/>
    <col min="5634" max="5634" width="88" style="267" customWidth="1"/>
    <col min="5635" max="5635" width="8.28515625" style="267" customWidth="1"/>
    <col min="5636" max="5636" width="7.7109375" style="267" customWidth="1"/>
    <col min="5637" max="5637" width="9.42578125" style="267" customWidth="1"/>
    <col min="5638" max="5638" width="14" style="267" customWidth="1"/>
    <col min="5639" max="5888" width="7.85546875" style="267"/>
    <col min="5889" max="5889" width="14.5703125" style="267" customWidth="1"/>
    <col min="5890" max="5890" width="88" style="267" customWidth="1"/>
    <col min="5891" max="5891" width="8.28515625" style="267" customWidth="1"/>
    <col min="5892" max="5892" width="7.7109375" style="267" customWidth="1"/>
    <col min="5893" max="5893" width="9.42578125" style="267" customWidth="1"/>
    <col min="5894" max="5894" width="14" style="267" customWidth="1"/>
    <col min="5895" max="6144" width="7.85546875" style="267"/>
    <col min="6145" max="6145" width="14.5703125" style="267" customWidth="1"/>
    <col min="6146" max="6146" width="88" style="267" customWidth="1"/>
    <col min="6147" max="6147" width="8.28515625" style="267" customWidth="1"/>
    <col min="6148" max="6148" width="7.7109375" style="267" customWidth="1"/>
    <col min="6149" max="6149" width="9.42578125" style="267" customWidth="1"/>
    <col min="6150" max="6150" width="14" style="267" customWidth="1"/>
    <col min="6151" max="6400" width="7.85546875" style="267"/>
    <col min="6401" max="6401" width="14.5703125" style="267" customWidth="1"/>
    <col min="6402" max="6402" width="88" style="267" customWidth="1"/>
    <col min="6403" max="6403" width="8.28515625" style="267" customWidth="1"/>
    <col min="6404" max="6404" width="7.7109375" style="267" customWidth="1"/>
    <col min="6405" max="6405" width="9.42578125" style="267" customWidth="1"/>
    <col min="6406" max="6406" width="14" style="267" customWidth="1"/>
    <col min="6407" max="6656" width="7.85546875" style="267"/>
    <col min="6657" max="6657" width="14.5703125" style="267" customWidth="1"/>
    <col min="6658" max="6658" width="88" style="267" customWidth="1"/>
    <col min="6659" max="6659" width="8.28515625" style="267" customWidth="1"/>
    <col min="6660" max="6660" width="7.7109375" style="267" customWidth="1"/>
    <col min="6661" max="6661" width="9.42578125" style="267" customWidth="1"/>
    <col min="6662" max="6662" width="14" style="267" customWidth="1"/>
    <col min="6663" max="6912" width="7.85546875" style="267"/>
    <col min="6913" max="6913" width="14.5703125" style="267" customWidth="1"/>
    <col min="6914" max="6914" width="88" style="267" customWidth="1"/>
    <col min="6915" max="6915" width="8.28515625" style="267" customWidth="1"/>
    <col min="6916" max="6916" width="7.7109375" style="267" customWidth="1"/>
    <col min="6917" max="6917" width="9.42578125" style="267" customWidth="1"/>
    <col min="6918" max="6918" width="14" style="267" customWidth="1"/>
    <col min="6919" max="7168" width="7.85546875" style="267"/>
    <col min="7169" max="7169" width="14.5703125" style="267" customWidth="1"/>
    <col min="7170" max="7170" width="88" style="267" customWidth="1"/>
    <col min="7171" max="7171" width="8.28515625" style="267" customWidth="1"/>
    <col min="7172" max="7172" width="7.7109375" style="267" customWidth="1"/>
    <col min="7173" max="7173" width="9.42578125" style="267" customWidth="1"/>
    <col min="7174" max="7174" width="14" style="267" customWidth="1"/>
    <col min="7175" max="7424" width="7.85546875" style="267"/>
    <col min="7425" max="7425" width="14.5703125" style="267" customWidth="1"/>
    <col min="7426" max="7426" width="88" style="267" customWidth="1"/>
    <col min="7427" max="7427" width="8.28515625" style="267" customWidth="1"/>
    <col min="7428" max="7428" width="7.7109375" style="267" customWidth="1"/>
    <col min="7429" max="7429" width="9.42578125" style="267" customWidth="1"/>
    <col min="7430" max="7430" width="14" style="267" customWidth="1"/>
    <col min="7431" max="7680" width="7.85546875" style="267"/>
    <col min="7681" max="7681" width="14.5703125" style="267" customWidth="1"/>
    <col min="7682" max="7682" width="88" style="267" customWidth="1"/>
    <col min="7683" max="7683" width="8.28515625" style="267" customWidth="1"/>
    <col min="7684" max="7684" width="7.7109375" style="267" customWidth="1"/>
    <col min="7685" max="7685" width="9.42578125" style="267" customWidth="1"/>
    <col min="7686" max="7686" width="14" style="267" customWidth="1"/>
    <col min="7687" max="7936" width="7.85546875" style="267"/>
    <col min="7937" max="7937" width="14.5703125" style="267" customWidth="1"/>
    <col min="7938" max="7938" width="88" style="267" customWidth="1"/>
    <col min="7939" max="7939" width="8.28515625" style="267" customWidth="1"/>
    <col min="7940" max="7940" width="7.7109375" style="267" customWidth="1"/>
    <col min="7941" max="7941" width="9.42578125" style="267" customWidth="1"/>
    <col min="7942" max="7942" width="14" style="267" customWidth="1"/>
    <col min="7943" max="8192" width="7.85546875" style="267"/>
    <col min="8193" max="8193" width="14.5703125" style="267" customWidth="1"/>
    <col min="8194" max="8194" width="88" style="267" customWidth="1"/>
    <col min="8195" max="8195" width="8.28515625" style="267" customWidth="1"/>
    <col min="8196" max="8196" width="7.7109375" style="267" customWidth="1"/>
    <col min="8197" max="8197" width="9.42578125" style="267" customWidth="1"/>
    <col min="8198" max="8198" width="14" style="267" customWidth="1"/>
    <col min="8199" max="8448" width="7.85546875" style="267"/>
    <col min="8449" max="8449" width="14.5703125" style="267" customWidth="1"/>
    <col min="8450" max="8450" width="88" style="267" customWidth="1"/>
    <col min="8451" max="8451" width="8.28515625" style="267" customWidth="1"/>
    <col min="8452" max="8452" width="7.7109375" style="267" customWidth="1"/>
    <col min="8453" max="8453" width="9.42578125" style="267" customWidth="1"/>
    <col min="8454" max="8454" width="14" style="267" customWidth="1"/>
    <col min="8455" max="8704" width="7.85546875" style="267"/>
    <col min="8705" max="8705" width="14.5703125" style="267" customWidth="1"/>
    <col min="8706" max="8706" width="88" style="267" customWidth="1"/>
    <col min="8707" max="8707" width="8.28515625" style="267" customWidth="1"/>
    <col min="8708" max="8708" width="7.7109375" style="267" customWidth="1"/>
    <col min="8709" max="8709" width="9.42578125" style="267" customWidth="1"/>
    <col min="8710" max="8710" width="14" style="267" customWidth="1"/>
    <col min="8711" max="8960" width="7.85546875" style="267"/>
    <col min="8961" max="8961" width="14.5703125" style="267" customWidth="1"/>
    <col min="8962" max="8962" width="88" style="267" customWidth="1"/>
    <col min="8963" max="8963" width="8.28515625" style="267" customWidth="1"/>
    <col min="8964" max="8964" width="7.7109375" style="267" customWidth="1"/>
    <col min="8965" max="8965" width="9.42578125" style="267" customWidth="1"/>
    <col min="8966" max="8966" width="14" style="267" customWidth="1"/>
    <col min="8967" max="9216" width="7.85546875" style="267"/>
    <col min="9217" max="9217" width="14.5703125" style="267" customWidth="1"/>
    <col min="9218" max="9218" width="88" style="267" customWidth="1"/>
    <col min="9219" max="9219" width="8.28515625" style="267" customWidth="1"/>
    <col min="9220" max="9220" width="7.7109375" style="267" customWidth="1"/>
    <col min="9221" max="9221" width="9.42578125" style="267" customWidth="1"/>
    <col min="9222" max="9222" width="14" style="267" customWidth="1"/>
    <col min="9223" max="9472" width="7.85546875" style="267"/>
    <col min="9473" max="9473" width="14.5703125" style="267" customWidth="1"/>
    <col min="9474" max="9474" width="88" style="267" customWidth="1"/>
    <col min="9475" max="9475" width="8.28515625" style="267" customWidth="1"/>
    <col min="9476" max="9476" width="7.7109375" style="267" customWidth="1"/>
    <col min="9477" max="9477" width="9.42578125" style="267" customWidth="1"/>
    <col min="9478" max="9478" width="14" style="267" customWidth="1"/>
    <col min="9479" max="9728" width="7.85546875" style="267"/>
    <col min="9729" max="9729" width="14.5703125" style="267" customWidth="1"/>
    <col min="9730" max="9730" width="88" style="267" customWidth="1"/>
    <col min="9731" max="9731" width="8.28515625" style="267" customWidth="1"/>
    <col min="9732" max="9732" width="7.7109375" style="267" customWidth="1"/>
    <col min="9733" max="9733" width="9.42578125" style="267" customWidth="1"/>
    <col min="9734" max="9734" width="14" style="267" customWidth="1"/>
    <col min="9735" max="9984" width="7.85546875" style="267"/>
    <col min="9985" max="9985" width="14.5703125" style="267" customWidth="1"/>
    <col min="9986" max="9986" width="88" style="267" customWidth="1"/>
    <col min="9987" max="9987" width="8.28515625" style="267" customWidth="1"/>
    <col min="9988" max="9988" width="7.7109375" style="267" customWidth="1"/>
    <col min="9989" max="9989" width="9.42578125" style="267" customWidth="1"/>
    <col min="9990" max="9990" width="14" style="267" customWidth="1"/>
    <col min="9991" max="10240" width="7.85546875" style="267"/>
    <col min="10241" max="10241" width="14.5703125" style="267" customWidth="1"/>
    <col min="10242" max="10242" width="88" style="267" customWidth="1"/>
    <col min="10243" max="10243" width="8.28515625" style="267" customWidth="1"/>
    <col min="10244" max="10244" width="7.7109375" style="267" customWidth="1"/>
    <col min="10245" max="10245" width="9.42578125" style="267" customWidth="1"/>
    <col min="10246" max="10246" width="14" style="267" customWidth="1"/>
    <col min="10247" max="10496" width="7.85546875" style="267"/>
    <col min="10497" max="10497" width="14.5703125" style="267" customWidth="1"/>
    <col min="10498" max="10498" width="88" style="267" customWidth="1"/>
    <col min="10499" max="10499" width="8.28515625" style="267" customWidth="1"/>
    <col min="10500" max="10500" width="7.7109375" style="267" customWidth="1"/>
    <col min="10501" max="10501" width="9.42578125" style="267" customWidth="1"/>
    <col min="10502" max="10502" width="14" style="267" customWidth="1"/>
    <col min="10503" max="10752" width="7.85546875" style="267"/>
    <col min="10753" max="10753" width="14.5703125" style="267" customWidth="1"/>
    <col min="10754" max="10754" width="88" style="267" customWidth="1"/>
    <col min="10755" max="10755" width="8.28515625" style="267" customWidth="1"/>
    <col min="10756" max="10756" width="7.7109375" style="267" customWidth="1"/>
    <col min="10757" max="10757" width="9.42578125" style="267" customWidth="1"/>
    <col min="10758" max="10758" width="14" style="267" customWidth="1"/>
    <col min="10759" max="11008" width="7.85546875" style="267"/>
    <col min="11009" max="11009" width="14.5703125" style="267" customWidth="1"/>
    <col min="11010" max="11010" width="88" style="267" customWidth="1"/>
    <col min="11011" max="11011" width="8.28515625" style="267" customWidth="1"/>
    <col min="11012" max="11012" width="7.7109375" style="267" customWidth="1"/>
    <col min="11013" max="11013" width="9.42578125" style="267" customWidth="1"/>
    <col min="11014" max="11014" width="14" style="267" customWidth="1"/>
    <col min="11015" max="11264" width="7.85546875" style="267"/>
    <col min="11265" max="11265" width="14.5703125" style="267" customWidth="1"/>
    <col min="11266" max="11266" width="88" style="267" customWidth="1"/>
    <col min="11267" max="11267" width="8.28515625" style="267" customWidth="1"/>
    <col min="11268" max="11268" width="7.7109375" style="267" customWidth="1"/>
    <col min="11269" max="11269" width="9.42578125" style="267" customWidth="1"/>
    <col min="11270" max="11270" width="14" style="267" customWidth="1"/>
    <col min="11271" max="11520" width="7.85546875" style="267"/>
    <col min="11521" max="11521" width="14.5703125" style="267" customWidth="1"/>
    <col min="11522" max="11522" width="88" style="267" customWidth="1"/>
    <col min="11523" max="11523" width="8.28515625" style="267" customWidth="1"/>
    <col min="11524" max="11524" width="7.7109375" style="267" customWidth="1"/>
    <col min="11525" max="11525" width="9.42578125" style="267" customWidth="1"/>
    <col min="11526" max="11526" width="14" style="267" customWidth="1"/>
    <col min="11527" max="11776" width="7.85546875" style="267"/>
    <col min="11777" max="11777" width="14.5703125" style="267" customWidth="1"/>
    <col min="11778" max="11778" width="88" style="267" customWidth="1"/>
    <col min="11779" max="11779" width="8.28515625" style="267" customWidth="1"/>
    <col min="11780" max="11780" width="7.7109375" style="267" customWidth="1"/>
    <col min="11781" max="11781" width="9.42578125" style="267" customWidth="1"/>
    <col min="11782" max="11782" width="14" style="267" customWidth="1"/>
    <col min="11783" max="12032" width="7.85546875" style="267"/>
    <col min="12033" max="12033" width="14.5703125" style="267" customWidth="1"/>
    <col min="12034" max="12034" width="88" style="267" customWidth="1"/>
    <col min="12035" max="12035" width="8.28515625" style="267" customWidth="1"/>
    <col min="12036" max="12036" width="7.7109375" style="267" customWidth="1"/>
    <col min="12037" max="12037" width="9.42578125" style="267" customWidth="1"/>
    <col min="12038" max="12038" width="14" style="267" customWidth="1"/>
    <col min="12039" max="12288" width="7.85546875" style="267"/>
    <col min="12289" max="12289" width="14.5703125" style="267" customWidth="1"/>
    <col min="12290" max="12290" width="88" style="267" customWidth="1"/>
    <col min="12291" max="12291" width="8.28515625" style="267" customWidth="1"/>
    <col min="12292" max="12292" width="7.7109375" style="267" customWidth="1"/>
    <col min="12293" max="12293" width="9.42578125" style="267" customWidth="1"/>
    <col min="12294" max="12294" width="14" style="267" customWidth="1"/>
    <col min="12295" max="12544" width="7.85546875" style="267"/>
    <col min="12545" max="12545" width="14.5703125" style="267" customWidth="1"/>
    <col min="12546" max="12546" width="88" style="267" customWidth="1"/>
    <col min="12547" max="12547" width="8.28515625" style="267" customWidth="1"/>
    <col min="12548" max="12548" width="7.7109375" style="267" customWidth="1"/>
    <col min="12549" max="12549" width="9.42578125" style="267" customWidth="1"/>
    <col min="12550" max="12550" width="14" style="267" customWidth="1"/>
    <col min="12551" max="12800" width="7.85546875" style="267"/>
    <col min="12801" max="12801" width="14.5703125" style="267" customWidth="1"/>
    <col min="12802" max="12802" width="88" style="267" customWidth="1"/>
    <col min="12803" max="12803" width="8.28515625" style="267" customWidth="1"/>
    <col min="12804" max="12804" width="7.7109375" style="267" customWidth="1"/>
    <col min="12805" max="12805" width="9.42578125" style="267" customWidth="1"/>
    <col min="12806" max="12806" width="14" style="267" customWidth="1"/>
    <col min="12807" max="13056" width="7.85546875" style="267"/>
    <col min="13057" max="13057" width="14.5703125" style="267" customWidth="1"/>
    <col min="13058" max="13058" width="88" style="267" customWidth="1"/>
    <col min="13059" max="13059" width="8.28515625" style="267" customWidth="1"/>
    <col min="13060" max="13060" width="7.7109375" style="267" customWidth="1"/>
    <col min="13061" max="13061" width="9.42578125" style="267" customWidth="1"/>
    <col min="13062" max="13062" width="14" style="267" customWidth="1"/>
    <col min="13063" max="13312" width="7.85546875" style="267"/>
    <col min="13313" max="13313" width="14.5703125" style="267" customWidth="1"/>
    <col min="13314" max="13314" width="88" style="267" customWidth="1"/>
    <col min="13315" max="13315" width="8.28515625" style="267" customWidth="1"/>
    <col min="13316" max="13316" width="7.7109375" style="267" customWidth="1"/>
    <col min="13317" max="13317" width="9.42578125" style="267" customWidth="1"/>
    <col min="13318" max="13318" width="14" style="267" customWidth="1"/>
    <col min="13319" max="13568" width="7.85546875" style="267"/>
    <col min="13569" max="13569" width="14.5703125" style="267" customWidth="1"/>
    <col min="13570" max="13570" width="88" style="267" customWidth="1"/>
    <col min="13571" max="13571" width="8.28515625" style="267" customWidth="1"/>
    <col min="13572" max="13572" width="7.7109375" style="267" customWidth="1"/>
    <col min="13573" max="13573" width="9.42578125" style="267" customWidth="1"/>
    <col min="13574" max="13574" width="14" style="267" customWidth="1"/>
    <col min="13575" max="13824" width="7.85546875" style="267"/>
    <col min="13825" max="13825" width="14.5703125" style="267" customWidth="1"/>
    <col min="13826" max="13826" width="88" style="267" customWidth="1"/>
    <col min="13827" max="13827" width="8.28515625" style="267" customWidth="1"/>
    <col min="13828" max="13828" width="7.7109375" style="267" customWidth="1"/>
    <col min="13829" max="13829" width="9.42578125" style="267" customWidth="1"/>
    <col min="13830" max="13830" width="14" style="267" customWidth="1"/>
    <col min="13831" max="14080" width="7.85546875" style="267"/>
    <col min="14081" max="14081" width="14.5703125" style="267" customWidth="1"/>
    <col min="14082" max="14082" width="88" style="267" customWidth="1"/>
    <col min="14083" max="14083" width="8.28515625" style="267" customWidth="1"/>
    <col min="14084" max="14084" width="7.7109375" style="267" customWidth="1"/>
    <col min="14085" max="14085" width="9.42578125" style="267" customWidth="1"/>
    <col min="14086" max="14086" width="14" style="267" customWidth="1"/>
    <col min="14087" max="14336" width="7.85546875" style="267"/>
    <col min="14337" max="14337" width="14.5703125" style="267" customWidth="1"/>
    <col min="14338" max="14338" width="88" style="267" customWidth="1"/>
    <col min="14339" max="14339" width="8.28515625" style="267" customWidth="1"/>
    <col min="14340" max="14340" width="7.7109375" style="267" customWidth="1"/>
    <col min="14341" max="14341" width="9.42578125" style="267" customWidth="1"/>
    <col min="14342" max="14342" width="14" style="267" customWidth="1"/>
    <col min="14343" max="14592" width="7.85546875" style="267"/>
    <col min="14593" max="14593" width="14.5703125" style="267" customWidth="1"/>
    <col min="14594" max="14594" width="88" style="267" customWidth="1"/>
    <col min="14595" max="14595" width="8.28515625" style="267" customWidth="1"/>
    <col min="14596" max="14596" width="7.7109375" style="267" customWidth="1"/>
    <col min="14597" max="14597" width="9.42578125" style="267" customWidth="1"/>
    <col min="14598" max="14598" width="14" style="267" customWidth="1"/>
    <col min="14599" max="14848" width="7.85546875" style="267"/>
    <col min="14849" max="14849" width="14.5703125" style="267" customWidth="1"/>
    <col min="14850" max="14850" width="88" style="267" customWidth="1"/>
    <col min="14851" max="14851" width="8.28515625" style="267" customWidth="1"/>
    <col min="14852" max="14852" width="7.7109375" style="267" customWidth="1"/>
    <col min="14853" max="14853" width="9.42578125" style="267" customWidth="1"/>
    <col min="14854" max="14854" width="14" style="267" customWidth="1"/>
    <col min="14855" max="15104" width="7.85546875" style="267"/>
    <col min="15105" max="15105" width="14.5703125" style="267" customWidth="1"/>
    <col min="15106" max="15106" width="88" style="267" customWidth="1"/>
    <col min="15107" max="15107" width="8.28515625" style="267" customWidth="1"/>
    <col min="15108" max="15108" width="7.7109375" style="267" customWidth="1"/>
    <col min="15109" max="15109" width="9.42578125" style="267" customWidth="1"/>
    <col min="15110" max="15110" width="14" style="267" customWidth="1"/>
    <col min="15111" max="15360" width="7.85546875" style="267"/>
    <col min="15361" max="15361" width="14.5703125" style="267" customWidth="1"/>
    <col min="15362" max="15362" width="88" style="267" customWidth="1"/>
    <col min="15363" max="15363" width="8.28515625" style="267" customWidth="1"/>
    <col min="15364" max="15364" width="7.7109375" style="267" customWidth="1"/>
    <col min="15365" max="15365" width="9.42578125" style="267" customWidth="1"/>
    <col min="15366" max="15366" width="14" style="267" customWidth="1"/>
    <col min="15367" max="15616" width="7.85546875" style="267"/>
    <col min="15617" max="15617" width="14.5703125" style="267" customWidth="1"/>
    <col min="15618" max="15618" width="88" style="267" customWidth="1"/>
    <col min="15619" max="15619" width="8.28515625" style="267" customWidth="1"/>
    <col min="15620" max="15620" width="7.7109375" style="267" customWidth="1"/>
    <col min="15621" max="15621" width="9.42578125" style="267" customWidth="1"/>
    <col min="15622" max="15622" width="14" style="267" customWidth="1"/>
    <col min="15623" max="15872" width="7.85546875" style="267"/>
    <col min="15873" max="15873" width="14.5703125" style="267" customWidth="1"/>
    <col min="15874" max="15874" width="88" style="267" customWidth="1"/>
    <col min="15875" max="15875" width="8.28515625" style="267" customWidth="1"/>
    <col min="15876" max="15876" width="7.7109375" style="267" customWidth="1"/>
    <col min="15877" max="15877" width="9.42578125" style="267" customWidth="1"/>
    <col min="15878" max="15878" width="14" style="267" customWidth="1"/>
    <col min="15879" max="16128" width="7.85546875" style="267"/>
    <col min="16129" max="16129" width="14.5703125" style="267" customWidth="1"/>
    <col min="16130" max="16130" width="88" style="267" customWidth="1"/>
    <col min="16131" max="16131" width="8.28515625" style="267" customWidth="1"/>
    <col min="16132" max="16132" width="7.7109375" style="267" customWidth="1"/>
    <col min="16133" max="16133" width="9.42578125" style="267" customWidth="1"/>
    <col min="16134" max="16134" width="14" style="267" customWidth="1"/>
    <col min="16135" max="16384" width="7.85546875" style="267"/>
  </cols>
  <sheetData>
    <row r="1" spans="1:6" s="211" customFormat="1" ht="28.5">
      <c r="A1" s="205"/>
      <c r="B1" s="206"/>
      <c r="C1" s="207"/>
      <c r="D1" s="208"/>
      <c r="E1" s="209"/>
      <c r="F1" s="210"/>
    </row>
    <row r="2" spans="1:6" s="214" customFormat="1" ht="32.25">
      <c r="A2" s="212"/>
      <c r="B2" s="206"/>
      <c r="C2" s="207"/>
      <c r="D2" s="208"/>
      <c r="E2" s="209"/>
      <c r="F2" s="213"/>
    </row>
    <row r="3" spans="1:6" s="214" customFormat="1" ht="32.25">
      <c r="A3" s="212"/>
      <c r="B3" s="206"/>
      <c r="C3" s="207"/>
      <c r="D3" s="208"/>
      <c r="E3" s="209"/>
      <c r="F3" s="213"/>
    </row>
    <row r="4" spans="1:6" s="221" customFormat="1" ht="24">
      <c r="A4" s="215" t="s">
        <v>176</v>
      </c>
      <c r="B4" s="216"/>
      <c r="C4" s="217"/>
      <c r="D4" s="218"/>
      <c r="E4" s="219"/>
      <c r="F4" s="220"/>
    </row>
    <row r="5" spans="1:6" s="205" customFormat="1">
      <c r="A5" s="222" t="s">
        <v>743</v>
      </c>
      <c r="B5" s="223" t="s">
        <v>744</v>
      </c>
      <c r="C5" s="224"/>
      <c r="D5" s="225"/>
      <c r="E5" s="219"/>
      <c r="F5" s="226"/>
    </row>
    <row r="6" spans="1:6" s="205" customFormat="1">
      <c r="A6" s="222"/>
      <c r="B6" s="223" t="s">
        <v>745</v>
      </c>
      <c r="C6" s="227"/>
      <c r="D6" s="225"/>
      <c r="E6" s="228"/>
      <c r="F6" s="220" t="s">
        <v>176</v>
      </c>
    </row>
    <row r="7" spans="1:6" s="205" customFormat="1">
      <c r="A7" s="222"/>
      <c r="B7" s="229"/>
      <c r="C7" s="227"/>
      <c r="D7" s="225"/>
      <c r="E7" s="228"/>
      <c r="F7" s="220"/>
    </row>
    <row r="8" spans="1:6" s="205" customFormat="1" ht="56.25">
      <c r="A8" s="222"/>
      <c r="B8" s="230" t="s">
        <v>805</v>
      </c>
      <c r="C8" s="227"/>
      <c r="D8" s="225"/>
      <c r="E8" s="228"/>
      <c r="F8" s="220"/>
    </row>
    <row r="9" spans="1:6" s="205" customFormat="1" ht="19.5" thickBot="1">
      <c r="A9" s="222"/>
      <c r="B9" s="223"/>
      <c r="C9" s="227"/>
      <c r="D9" s="225"/>
      <c r="E9" s="228"/>
      <c r="F9" s="220"/>
    </row>
    <row r="10" spans="1:6" s="236" customFormat="1">
      <c r="A10" s="231"/>
      <c r="B10" s="232" t="s">
        <v>246</v>
      </c>
      <c r="C10" s="233" t="s">
        <v>267</v>
      </c>
      <c r="D10" s="234" t="s">
        <v>746</v>
      </c>
      <c r="E10" s="235" t="s">
        <v>747</v>
      </c>
      <c r="F10" s="235" t="s">
        <v>747</v>
      </c>
    </row>
    <row r="11" spans="1:6" s="236" customFormat="1" ht="19.5" thickBot="1">
      <c r="A11" s="237"/>
      <c r="B11" s="238"/>
      <c r="C11" s="239" t="s">
        <v>748</v>
      </c>
      <c r="D11" s="240" t="s">
        <v>749</v>
      </c>
      <c r="E11" s="241" t="s">
        <v>750</v>
      </c>
      <c r="F11" s="241" t="s">
        <v>751</v>
      </c>
    </row>
    <row r="12" spans="1:6" s="236" customFormat="1">
      <c r="A12" s="242"/>
      <c r="B12" s="215" t="s">
        <v>752</v>
      </c>
      <c r="C12" s="243"/>
      <c r="D12" s="243"/>
      <c r="E12" s="220"/>
      <c r="F12" s="220"/>
    </row>
    <row r="13" spans="1:6" s="236" customFormat="1">
      <c r="A13" s="242"/>
      <c r="B13" s="244" t="s">
        <v>753</v>
      </c>
      <c r="C13" s="243" t="s">
        <v>32</v>
      </c>
      <c r="D13" s="243">
        <v>60</v>
      </c>
      <c r="E13" s="220"/>
      <c r="F13" s="220">
        <f>E13*D13</f>
        <v>0</v>
      </c>
    </row>
    <row r="14" spans="1:6" s="236" customFormat="1" ht="56.25">
      <c r="A14" s="245"/>
      <c r="B14" s="246" t="s">
        <v>806</v>
      </c>
      <c r="C14" s="247" t="s">
        <v>32</v>
      </c>
      <c r="D14" s="247">
        <v>1</v>
      </c>
      <c r="E14" s="248"/>
      <c r="F14" s="248">
        <f>E14*D14</f>
        <v>0</v>
      </c>
    </row>
    <row r="15" spans="1:6" s="236" customFormat="1">
      <c r="A15" s="242"/>
      <c r="B15" s="244" t="s">
        <v>754</v>
      </c>
      <c r="C15" s="243" t="s">
        <v>32</v>
      </c>
      <c r="D15" s="243">
        <v>1</v>
      </c>
      <c r="E15" s="220"/>
      <c r="F15" s="220">
        <f>E15*D15</f>
        <v>0</v>
      </c>
    </row>
    <row r="16" spans="1:6" s="236" customFormat="1">
      <c r="A16" s="242"/>
      <c r="B16" s="244" t="s">
        <v>755</v>
      </c>
      <c r="C16" s="243" t="s">
        <v>32</v>
      </c>
      <c r="D16" s="243">
        <v>2</v>
      </c>
      <c r="E16" s="220"/>
      <c r="F16" s="220">
        <f>E16*D16</f>
        <v>0</v>
      </c>
    </row>
    <row r="17" spans="1:6" s="236" customFormat="1">
      <c r="A17" s="242"/>
      <c r="B17" s="244" t="s">
        <v>756</v>
      </c>
      <c r="C17" s="243" t="s">
        <v>32</v>
      </c>
      <c r="D17" s="243">
        <v>1</v>
      </c>
      <c r="E17" s="220"/>
      <c r="F17" s="220">
        <f>E17*D17</f>
        <v>0</v>
      </c>
    </row>
    <row r="18" spans="1:6" s="236" customFormat="1">
      <c r="A18" s="242"/>
      <c r="B18" s="244"/>
      <c r="C18" s="243"/>
      <c r="D18" s="243"/>
      <c r="E18" s="220"/>
      <c r="F18" s="220"/>
    </row>
    <row r="19" spans="1:6" s="236" customFormat="1">
      <c r="A19" s="242"/>
      <c r="B19" s="215" t="s">
        <v>757</v>
      </c>
      <c r="C19" s="249"/>
      <c r="D19" s="250"/>
      <c r="E19" s="251"/>
      <c r="F19" s="251"/>
    </row>
    <row r="20" spans="1:6" s="236" customFormat="1" ht="37.5">
      <c r="A20" s="245"/>
      <c r="B20" s="252" t="s">
        <v>758</v>
      </c>
      <c r="C20" s="253">
        <v>6</v>
      </c>
      <c r="D20" s="254" t="s">
        <v>32</v>
      </c>
      <c r="E20" s="255"/>
      <c r="F20" s="255">
        <f>E20*C20</f>
        <v>0</v>
      </c>
    </row>
    <row r="21" spans="1:6" s="236" customFormat="1" ht="56.25">
      <c r="A21" s="245"/>
      <c r="B21" s="252" t="s">
        <v>759</v>
      </c>
      <c r="C21" s="253">
        <v>6</v>
      </c>
      <c r="D21" s="254" t="s">
        <v>32</v>
      </c>
      <c r="E21" s="255"/>
      <c r="F21" s="255">
        <f>E21*C21</f>
        <v>0</v>
      </c>
    </row>
    <row r="22" spans="1:6" s="236" customFormat="1" ht="37.5">
      <c r="A22" s="245"/>
      <c r="B22" s="252" t="s">
        <v>807</v>
      </c>
      <c r="C22" s="253">
        <v>6</v>
      </c>
      <c r="D22" s="254" t="s">
        <v>32</v>
      </c>
      <c r="E22" s="255"/>
      <c r="F22" s="255">
        <f>E22*C22</f>
        <v>0</v>
      </c>
    </row>
    <row r="23" spans="1:6" s="236" customFormat="1">
      <c r="A23" s="245"/>
      <c r="B23" s="256" t="s">
        <v>760</v>
      </c>
      <c r="C23" s="253">
        <v>1</v>
      </c>
      <c r="D23" s="254" t="s">
        <v>32</v>
      </c>
      <c r="E23" s="255"/>
      <c r="F23" s="255">
        <f>E23*C23</f>
        <v>0</v>
      </c>
    </row>
    <row r="24" spans="1:6" s="236" customFormat="1">
      <c r="A24" s="245"/>
      <c r="B24" s="257" t="s">
        <v>761</v>
      </c>
      <c r="C24" s="258">
        <v>100</v>
      </c>
      <c r="D24" s="258" t="s">
        <v>155</v>
      </c>
      <c r="E24" s="259"/>
      <c r="F24" s="255">
        <f>E24*C24</f>
        <v>0</v>
      </c>
    </row>
    <row r="25" spans="1:6" s="236" customFormat="1">
      <c r="A25" s="242"/>
      <c r="B25" s="244"/>
      <c r="C25" s="243"/>
      <c r="D25" s="243"/>
      <c r="E25" s="220"/>
      <c r="F25" s="220"/>
    </row>
    <row r="26" spans="1:6" s="236" customFormat="1">
      <c r="A26" s="242"/>
      <c r="B26" s="215" t="s">
        <v>762</v>
      </c>
      <c r="C26" s="249"/>
      <c r="D26" s="250"/>
      <c r="E26" s="251"/>
      <c r="F26" s="251"/>
    </row>
    <row r="27" spans="1:6" s="236" customFormat="1" ht="37.5">
      <c r="A27" s="245"/>
      <c r="B27" s="260" t="s">
        <v>763</v>
      </c>
      <c r="C27" s="247" t="s">
        <v>32</v>
      </c>
      <c r="D27" s="247">
        <v>1</v>
      </c>
      <c r="E27" s="248"/>
      <c r="F27" s="255">
        <f t="shared" ref="F27:F33" si="0">E27*D27</f>
        <v>0</v>
      </c>
    </row>
    <row r="28" spans="1:6" s="236" customFormat="1">
      <c r="A28" s="242"/>
      <c r="B28" s="261" t="s">
        <v>764</v>
      </c>
      <c r="C28" s="249" t="s">
        <v>32</v>
      </c>
      <c r="D28" s="250">
        <v>1</v>
      </c>
      <c r="E28" s="251"/>
      <c r="F28" s="251">
        <f t="shared" si="0"/>
        <v>0</v>
      </c>
    </row>
    <row r="29" spans="1:6" s="236" customFormat="1">
      <c r="A29" s="242"/>
      <c r="B29" s="261" t="s">
        <v>765</v>
      </c>
      <c r="C29" s="249" t="s">
        <v>766</v>
      </c>
      <c r="D29" s="250">
        <v>1</v>
      </c>
      <c r="E29" s="251"/>
      <c r="F29" s="251">
        <f>E29*D29</f>
        <v>0</v>
      </c>
    </row>
    <row r="30" spans="1:6" s="236" customFormat="1">
      <c r="A30" s="242"/>
      <c r="B30" s="261" t="s">
        <v>767</v>
      </c>
      <c r="C30" s="249" t="s">
        <v>32</v>
      </c>
      <c r="D30" s="250">
        <v>1</v>
      </c>
      <c r="E30" s="251"/>
      <c r="F30" s="251">
        <f t="shared" si="0"/>
        <v>0</v>
      </c>
    </row>
    <row r="31" spans="1:6" s="236" customFormat="1">
      <c r="A31" s="242"/>
      <c r="B31" s="261" t="s">
        <v>768</v>
      </c>
      <c r="C31" s="249" t="s">
        <v>32</v>
      </c>
      <c r="D31" s="250">
        <v>5</v>
      </c>
      <c r="E31" s="251"/>
      <c r="F31" s="251">
        <f>E31*D31</f>
        <v>0</v>
      </c>
    </row>
    <row r="32" spans="1:6" s="236" customFormat="1" ht="37.5">
      <c r="A32" s="245"/>
      <c r="B32" s="246" t="s">
        <v>808</v>
      </c>
      <c r="C32" s="247" t="s">
        <v>32</v>
      </c>
      <c r="D32" s="247">
        <v>1</v>
      </c>
      <c r="E32" s="248"/>
      <c r="F32" s="248">
        <f>E32*D32</f>
        <v>0</v>
      </c>
    </row>
    <row r="33" spans="1:17" s="236" customFormat="1">
      <c r="A33" s="242"/>
      <c r="B33" s="262" t="s">
        <v>769</v>
      </c>
      <c r="C33" s="243" t="s">
        <v>32</v>
      </c>
      <c r="D33" s="243">
        <v>6</v>
      </c>
      <c r="E33" s="220"/>
      <c r="F33" s="220">
        <f t="shared" si="0"/>
        <v>0</v>
      </c>
    </row>
    <row r="34" spans="1:17">
      <c r="A34" s="242"/>
      <c r="E34" s="220"/>
      <c r="I34" s="236"/>
      <c r="J34" s="236"/>
      <c r="K34" s="236"/>
      <c r="L34" s="236"/>
      <c r="M34" s="236"/>
      <c r="N34" s="236"/>
      <c r="O34" s="236"/>
      <c r="P34" s="236"/>
      <c r="Q34" s="236"/>
    </row>
    <row r="35" spans="1:17" s="236" customFormat="1">
      <c r="A35" s="242"/>
      <c r="B35" s="215" t="s">
        <v>770</v>
      </c>
      <c r="C35" s="249"/>
      <c r="D35" s="250"/>
      <c r="E35" s="251"/>
      <c r="F35" s="251"/>
    </row>
    <row r="36" spans="1:17" s="236" customFormat="1">
      <c r="A36" s="242"/>
      <c r="B36" s="268" t="s">
        <v>771</v>
      </c>
      <c r="C36" s="249" t="s">
        <v>32</v>
      </c>
      <c r="D36" s="250">
        <v>1</v>
      </c>
      <c r="E36" s="251"/>
      <c r="F36" s="251">
        <f>E36*D36</f>
        <v>0</v>
      </c>
    </row>
    <row r="37" spans="1:17" s="236" customFormat="1" ht="37.5">
      <c r="A37" s="245"/>
      <c r="B37" s="246" t="s">
        <v>809</v>
      </c>
      <c r="C37" s="247" t="s">
        <v>32</v>
      </c>
      <c r="D37" s="247">
        <v>1</v>
      </c>
      <c r="E37" s="248"/>
      <c r="F37" s="248">
        <f>E37*D37</f>
        <v>0</v>
      </c>
    </row>
    <row r="38" spans="1:17" s="236" customFormat="1">
      <c r="A38" s="242"/>
      <c r="B38" s="261" t="s">
        <v>772</v>
      </c>
      <c r="C38" s="249" t="s">
        <v>32</v>
      </c>
      <c r="D38" s="250">
        <v>1</v>
      </c>
      <c r="E38" s="251"/>
      <c r="F38" s="251">
        <f>E38*D38</f>
        <v>0</v>
      </c>
    </row>
    <row r="39" spans="1:17" s="236" customFormat="1">
      <c r="A39" s="242"/>
      <c r="B39" s="244" t="s">
        <v>773</v>
      </c>
      <c r="C39" s="243" t="s">
        <v>155</v>
      </c>
      <c r="D39" s="243">
        <v>30</v>
      </c>
      <c r="E39" s="220"/>
      <c r="F39" s="220">
        <f>E39*D39</f>
        <v>0</v>
      </c>
    </row>
    <row r="40" spans="1:17" s="236" customFormat="1">
      <c r="A40" s="242"/>
      <c r="B40" s="261"/>
      <c r="C40" s="249"/>
      <c r="D40" s="250"/>
      <c r="E40" s="251"/>
      <c r="F40" s="251"/>
    </row>
    <row r="41" spans="1:17" s="236" customFormat="1">
      <c r="A41" s="242"/>
      <c r="B41" s="215" t="s">
        <v>774</v>
      </c>
      <c r="C41" s="249"/>
      <c r="D41" s="250"/>
      <c r="E41" s="251"/>
      <c r="F41" s="251"/>
    </row>
    <row r="42" spans="1:17" s="236" customFormat="1">
      <c r="A42" s="242"/>
      <c r="B42" s="261" t="s">
        <v>775</v>
      </c>
      <c r="C42" s="249" t="s">
        <v>32</v>
      </c>
      <c r="D42" s="250">
        <v>1</v>
      </c>
      <c r="E42" s="251"/>
      <c r="F42" s="251">
        <f>E42*D42</f>
        <v>0</v>
      </c>
    </row>
    <row r="43" spans="1:17" s="236" customFormat="1">
      <c r="A43" s="242"/>
      <c r="B43" s="262" t="s">
        <v>769</v>
      </c>
      <c r="C43" s="243" t="s">
        <v>32</v>
      </c>
      <c r="D43" s="243">
        <v>1</v>
      </c>
      <c r="E43" s="220"/>
      <c r="F43" s="220">
        <f>E43*D43</f>
        <v>0</v>
      </c>
    </row>
    <row r="44" spans="1:17" s="236" customFormat="1">
      <c r="A44" s="242"/>
      <c r="B44" s="262" t="s">
        <v>776</v>
      </c>
      <c r="C44" s="243" t="s">
        <v>32</v>
      </c>
      <c r="D44" s="243">
        <v>1</v>
      </c>
      <c r="E44" s="220"/>
      <c r="F44" s="220">
        <f>E44*D44</f>
        <v>0</v>
      </c>
    </row>
    <row r="45" spans="1:17" s="236" customFormat="1">
      <c r="A45" s="242"/>
      <c r="B45" s="261"/>
      <c r="C45" s="249"/>
      <c r="D45" s="250"/>
      <c r="E45" s="251"/>
      <c r="F45" s="251"/>
    </row>
    <row r="46" spans="1:17" s="236" customFormat="1">
      <c r="A46" s="242"/>
      <c r="B46" s="215" t="s">
        <v>777</v>
      </c>
      <c r="C46" s="249"/>
      <c r="D46" s="250"/>
      <c r="E46" s="251"/>
      <c r="F46" s="251"/>
    </row>
    <row r="47" spans="1:17" s="236" customFormat="1">
      <c r="A47" s="242"/>
      <c r="B47" s="261" t="s">
        <v>778</v>
      </c>
      <c r="C47" s="249" t="s">
        <v>155</v>
      </c>
      <c r="D47" s="250">
        <v>15</v>
      </c>
      <c r="E47" s="251"/>
      <c r="F47" s="251">
        <f>E47*D47</f>
        <v>0</v>
      </c>
    </row>
    <row r="48" spans="1:17" s="236" customFormat="1">
      <c r="A48" s="242"/>
      <c r="B48" s="261" t="s">
        <v>779</v>
      </c>
      <c r="C48" s="249" t="s">
        <v>155</v>
      </c>
      <c r="D48" s="250">
        <v>12</v>
      </c>
      <c r="E48" s="251"/>
      <c r="F48" s="251">
        <f t="shared" ref="F48:F53" si="1">E48*D48</f>
        <v>0</v>
      </c>
    </row>
    <row r="49" spans="1:8" s="236" customFormat="1">
      <c r="A49" s="242"/>
      <c r="B49" s="261" t="s">
        <v>780</v>
      </c>
      <c r="C49" s="249" t="s">
        <v>155</v>
      </c>
      <c r="D49" s="250">
        <v>6</v>
      </c>
      <c r="E49" s="251"/>
      <c r="F49" s="251">
        <f t="shared" si="1"/>
        <v>0</v>
      </c>
    </row>
    <row r="50" spans="1:8" s="236" customFormat="1">
      <c r="A50" s="242"/>
      <c r="B50" s="261" t="s">
        <v>781</v>
      </c>
      <c r="C50" s="249" t="s">
        <v>155</v>
      </c>
      <c r="D50" s="250">
        <v>12</v>
      </c>
      <c r="E50" s="251"/>
      <c r="F50" s="251">
        <f t="shared" si="1"/>
        <v>0</v>
      </c>
    </row>
    <row r="51" spans="1:8" s="236" customFormat="1">
      <c r="A51" s="242"/>
      <c r="B51" s="261" t="s">
        <v>782</v>
      </c>
      <c r="C51" s="249" t="s">
        <v>155</v>
      </c>
      <c r="D51" s="250">
        <v>24</v>
      </c>
      <c r="E51" s="251"/>
      <c r="F51" s="251">
        <f t="shared" si="1"/>
        <v>0</v>
      </c>
    </row>
    <row r="52" spans="1:8" s="236" customFormat="1">
      <c r="A52" s="242"/>
      <c r="B52" s="261" t="s">
        <v>783</v>
      </c>
      <c r="C52" s="249" t="s">
        <v>155</v>
      </c>
      <c r="D52" s="250">
        <v>12</v>
      </c>
      <c r="E52" s="251"/>
      <c r="F52" s="251">
        <f t="shared" si="1"/>
        <v>0</v>
      </c>
    </row>
    <row r="53" spans="1:8" s="236" customFormat="1">
      <c r="A53" s="242"/>
      <c r="B53" s="261" t="s">
        <v>784</v>
      </c>
      <c r="C53" s="249" t="s">
        <v>155</v>
      </c>
      <c r="D53" s="250">
        <v>20</v>
      </c>
      <c r="E53" s="251"/>
      <c r="F53" s="251">
        <f t="shared" si="1"/>
        <v>0</v>
      </c>
    </row>
    <row r="54" spans="1:8" s="236" customFormat="1">
      <c r="A54" s="242"/>
      <c r="B54" s="261" t="s">
        <v>785</v>
      </c>
      <c r="C54" s="249" t="s">
        <v>155</v>
      </c>
      <c r="D54" s="250">
        <v>8</v>
      </c>
      <c r="E54" s="251"/>
      <c r="F54" s="251">
        <f>E54*D54</f>
        <v>0</v>
      </c>
    </row>
    <row r="55" spans="1:8" s="236" customFormat="1">
      <c r="A55" s="242"/>
      <c r="B55" s="261"/>
      <c r="C55" s="249"/>
      <c r="D55" s="250"/>
      <c r="E55" s="251"/>
      <c r="F55" s="251"/>
      <c r="H55" s="269"/>
    </row>
    <row r="56" spans="1:8" s="236" customFormat="1">
      <c r="A56" s="242"/>
      <c r="B56" s="215" t="s">
        <v>786</v>
      </c>
      <c r="C56" s="249"/>
      <c r="D56" s="250"/>
      <c r="E56" s="251"/>
      <c r="F56" s="251"/>
      <c r="G56" s="269"/>
    </row>
    <row r="57" spans="1:8" s="236" customFormat="1">
      <c r="A57" s="242"/>
      <c r="B57" s="261" t="s">
        <v>787</v>
      </c>
      <c r="C57" s="249" t="s">
        <v>32</v>
      </c>
      <c r="D57" s="250">
        <v>1</v>
      </c>
      <c r="E57" s="251"/>
      <c r="F57" s="251">
        <f>E57*D57</f>
        <v>0</v>
      </c>
    </row>
    <row r="58" spans="1:8" s="236" customFormat="1">
      <c r="A58" s="242"/>
      <c r="B58" s="261" t="s">
        <v>788</v>
      </c>
      <c r="C58" s="249"/>
      <c r="D58" s="250"/>
      <c r="E58" s="251"/>
      <c r="F58" s="251"/>
    </row>
    <row r="59" spans="1:8" s="236" customFormat="1">
      <c r="A59" s="242"/>
      <c r="B59" s="261" t="s">
        <v>789</v>
      </c>
      <c r="C59" s="249"/>
      <c r="D59" s="250"/>
      <c r="E59" s="251"/>
      <c r="F59" s="251"/>
    </row>
    <row r="60" spans="1:8" s="236" customFormat="1">
      <c r="A60" s="242"/>
      <c r="B60" s="261" t="s">
        <v>790</v>
      </c>
      <c r="C60" s="249" t="s">
        <v>32</v>
      </c>
      <c r="D60" s="250">
        <v>1</v>
      </c>
      <c r="E60" s="251"/>
      <c r="F60" s="251">
        <f>E60*D60</f>
        <v>0</v>
      </c>
    </row>
    <row r="61" spans="1:8" s="236" customFormat="1" ht="37.5">
      <c r="A61" s="242"/>
      <c r="B61" s="270" t="s">
        <v>791</v>
      </c>
      <c r="C61" s="249" t="s">
        <v>766</v>
      </c>
      <c r="D61" s="250">
        <v>1</v>
      </c>
      <c r="E61" s="251"/>
      <c r="F61" s="251">
        <f>E61*D61</f>
        <v>0</v>
      </c>
    </row>
    <row r="62" spans="1:8" s="236" customFormat="1">
      <c r="A62" s="242"/>
      <c r="B62" s="261" t="s">
        <v>792</v>
      </c>
      <c r="C62" s="249" t="s">
        <v>766</v>
      </c>
      <c r="D62" s="250">
        <v>2</v>
      </c>
      <c r="E62" s="251"/>
      <c r="F62" s="251">
        <f>E62*D62</f>
        <v>0</v>
      </c>
    </row>
    <row r="63" spans="1:8" s="236" customFormat="1">
      <c r="A63" s="242"/>
      <c r="B63" s="260"/>
      <c r="C63" s="249"/>
      <c r="D63" s="250"/>
      <c r="E63" s="251"/>
      <c r="F63" s="251"/>
      <c r="G63" s="269"/>
    </row>
    <row r="64" spans="1:8" s="236" customFormat="1">
      <c r="A64" s="242"/>
      <c r="B64" s="215" t="s">
        <v>793</v>
      </c>
      <c r="C64" s="249"/>
      <c r="D64" s="250"/>
      <c r="E64" s="251"/>
      <c r="F64" s="251"/>
      <c r="G64" s="269"/>
    </row>
    <row r="65" spans="1:9" s="236" customFormat="1">
      <c r="A65" s="242"/>
      <c r="B65" s="262" t="s">
        <v>794</v>
      </c>
      <c r="C65" s="271" t="s">
        <v>32</v>
      </c>
      <c r="D65" s="271">
        <v>2</v>
      </c>
      <c r="E65" s="272"/>
      <c r="F65" s="272">
        <f>E65*D65</f>
        <v>0</v>
      </c>
    </row>
    <row r="66" spans="1:9" s="236" customFormat="1">
      <c r="A66" s="242"/>
      <c r="B66" s="261" t="s">
        <v>795</v>
      </c>
      <c r="C66" s="249" t="s">
        <v>766</v>
      </c>
      <c r="D66" s="250">
        <v>2</v>
      </c>
      <c r="E66" s="251"/>
      <c r="F66" s="251">
        <f t="shared" ref="F66:F72" si="2">E66*D66</f>
        <v>0</v>
      </c>
      <c r="G66" s="269"/>
    </row>
    <row r="67" spans="1:9" s="236" customFormat="1">
      <c r="A67" s="273"/>
      <c r="B67" s="261" t="s">
        <v>796</v>
      </c>
      <c r="C67" s="249" t="s">
        <v>32</v>
      </c>
      <c r="D67" s="250">
        <v>1</v>
      </c>
      <c r="E67" s="251"/>
      <c r="F67" s="251">
        <f t="shared" si="2"/>
        <v>0</v>
      </c>
      <c r="G67" s="269"/>
    </row>
    <row r="68" spans="1:9" s="236" customFormat="1">
      <c r="A68" s="242"/>
      <c r="B68" s="261" t="s">
        <v>797</v>
      </c>
      <c r="C68" s="249" t="s">
        <v>32</v>
      </c>
      <c r="D68" s="250">
        <v>8</v>
      </c>
      <c r="E68" s="251"/>
      <c r="F68" s="251">
        <f t="shared" si="2"/>
        <v>0</v>
      </c>
    </row>
    <row r="69" spans="1:9" s="236" customFormat="1">
      <c r="A69" s="242"/>
      <c r="B69" s="261" t="s">
        <v>798</v>
      </c>
      <c r="C69" s="249" t="s">
        <v>32</v>
      </c>
      <c r="D69" s="250">
        <v>4</v>
      </c>
      <c r="E69" s="251"/>
      <c r="F69" s="251">
        <f t="shared" si="2"/>
        <v>0</v>
      </c>
    </row>
    <row r="70" spans="1:9" s="236" customFormat="1">
      <c r="A70" s="242"/>
      <c r="B70" s="261" t="s">
        <v>799</v>
      </c>
      <c r="C70" s="249" t="s">
        <v>766</v>
      </c>
      <c r="D70" s="250">
        <v>1</v>
      </c>
      <c r="E70" s="251"/>
      <c r="F70" s="251">
        <f t="shared" si="2"/>
        <v>0</v>
      </c>
    </row>
    <row r="71" spans="1:9" s="236" customFormat="1">
      <c r="A71" s="242"/>
      <c r="B71" s="261" t="s">
        <v>800</v>
      </c>
      <c r="C71" s="249" t="s">
        <v>32</v>
      </c>
      <c r="D71" s="250">
        <v>2</v>
      </c>
      <c r="E71" s="251"/>
      <c r="F71" s="251">
        <f>E71*D71</f>
        <v>0</v>
      </c>
    </row>
    <row r="72" spans="1:9" s="236" customFormat="1">
      <c r="A72" s="242"/>
      <c r="B72" s="261" t="s">
        <v>801</v>
      </c>
      <c r="C72" s="249" t="s">
        <v>32</v>
      </c>
      <c r="D72" s="250">
        <v>10</v>
      </c>
      <c r="E72" s="251"/>
      <c r="F72" s="251">
        <f t="shared" si="2"/>
        <v>0</v>
      </c>
    </row>
    <row r="73" spans="1:9" s="236" customFormat="1" ht="19.5" thickBot="1">
      <c r="A73" s="274"/>
      <c r="B73" s="275"/>
      <c r="C73" s="276"/>
      <c r="D73" s="277"/>
      <c r="E73" s="278"/>
      <c r="F73" s="278"/>
    </row>
    <row r="74" spans="1:9" s="236" customFormat="1" ht="9" customHeight="1" thickTop="1">
      <c r="A74" s="242"/>
      <c r="B74" s="261"/>
      <c r="C74" s="249"/>
      <c r="D74" s="250"/>
      <c r="E74" s="251"/>
      <c r="F74" s="251"/>
    </row>
    <row r="75" spans="1:9" s="205" customFormat="1">
      <c r="A75" s="268"/>
      <c r="B75" s="279" t="s">
        <v>802</v>
      </c>
      <c r="C75" s="243"/>
      <c r="D75" s="280"/>
      <c r="E75" s="226"/>
      <c r="F75" s="220">
        <f>SUM(F13:F72)</f>
        <v>0</v>
      </c>
      <c r="I75" s="236"/>
    </row>
    <row r="76" spans="1:9" s="205" customFormat="1" ht="9" customHeight="1">
      <c r="A76" s="268"/>
      <c r="B76" s="279"/>
      <c r="C76" s="243"/>
      <c r="D76" s="280"/>
      <c r="E76" s="226"/>
      <c r="F76" s="220"/>
      <c r="I76" s="236"/>
    </row>
    <row r="77" spans="1:9" s="205" customFormat="1">
      <c r="A77" s="268"/>
      <c r="B77" s="279" t="s">
        <v>803</v>
      </c>
      <c r="C77" s="243"/>
      <c r="D77" s="280"/>
      <c r="E77" s="226"/>
      <c r="F77" s="220"/>
      <c r="I77" s="236"/>
    </row>
    <row r="78" spans="1:9">
      <c r="I78" s="236"/>
    </row>
    <row r="79" spans="1:9" s="289" customFormat="1" ht="24">
      <c r="A79" s="283"/>
      <c r="B79" s="284" t="s">
        <v>804</v>
      </c>
      <c r="C79" s="285"/>
      <c r="D79" s="286"/>
      <c r="E79" s="287"/>
      <c r="F79" s="288">
        <f>SUM(F75:F77)</f>
        <v>0</v>
      </c>
      <c r="I79" s="236"/>
    </row>
    <row r="80" spans="1:9" s="289" customFormat="1" ht="24">
      <c r="A80" s="283"/>
      <c r="B80" s="284"/>
      <c r="C80" s="285"/>
      <c r="D80" s="286"/>
      <c r="E80" s="287"/>
      <c r="F80" s="288"/>
      <c r="I80" s="236"/>
    </row>
    <row r="81" spans="1:9" s="289" customFormat="1" ht="24">
      <c r="A81" s="242"/>
      <c r="B81" s="284"/>
      <c r="C81" s="285"/>
      <c r="D81" s="286"/>
      <c r="E81" s="287"/>
      <c r="F81" s="288"/>
      <c r="I81" s="236"/>
    </row>
    <row r="82" spans="1:9" s="289" customFormat="1" ht="24">
      <c r="A82" s="242"/>
      <c r="B82" s="284"/>
      <c r="C82" s="285"/>
      <c r="D82" s="286"/>
      <c r="E82" s="287"/>
      <c r="F82" s="288"/>
      <c r="I82" s="236"/>
    </row>
    <row r="83" spans="1:9" s="289" customFormat="1" ht="24">
      <c r="A83" s="283"/>
      <c r="B83" s="284"/>
      <c r="C83" s="285"/>
      <c r="D83" s="286"/>
      <c r="E83" s="287"/>
      <c r="F83" s="288"/>
      <c r="I83" s="236"/>
    </row>
    <row r="85" spans="1:9">
      <c r="A85" s="242"/>
      <c r="B85" s="267"/>
    </row>
  </sheetData>
  <printOptions horizontalCentered="1"/>
  <pageMargins left="0.39370078740157483" right="0.39370078740157483" top="0.39370078740157483" bottom="0.51181102362204722" header="0.51181102362204722" footer="0.31496062992125984"/>
  <pageSetup paperSize="9" scale="53" orientation="portrait" horizontalDpi="4294967293" verticalDpi="360" r:id="rId1"/>
  <headerFooter alignWithMargins="0">
    <oddFooter>&amp;C- &amp;N / &amp;P -</oddFooter>
  </headerFooter>
  <rowBreaks count="1" manualBreakCount="1">
    <brk id="62"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view="pageBreakPreview" topLeftCell="A34" zoomScale="60" zoomScaleNormal="85" workbookViewId="0">
      <selection activeCell="A86" sqref="A86:A87"/>
    </sheetView>
  </sheetViews>
  <sheetFormatPr defaultRowHeight="15.75"/>
  <cols>
    <col min="1" max="1" width="50.7109375" style="49" customWidth="1"/>
    <col min="2" max="2" width="9.140625" style="291"/>
    <col min="3" max="3" width="9.140625" style="47"/>
    <col min="4" max="4" width="20.7109375" style="291" customWidth="1"/>
    <col min="5" max="5" width="20.7109375" style="13" customWidth="1"/>
    <col min="6" max="7" width="25.7109375" style="291" customWidth="1"/>
    <col min="8" max="16384" width="9.140625" style="290"/>
  </cols>
  <sheetData>
    <row r="1" spans="1:7" ht="30" customHeight="1">
      <c r="A1" s="351" t="s">
        <v>816</v>
      </c>
      <c r="B1" s="351"/>
      <c r="C1" s="351"/>
      <c r="D1" s="351"/>
      <c r="E1" s="351"/>
      <c r="F1" s="351"/>
      <c r="G1" s="351"/>
    </row>
    <row r="2" spans="1:7" ht="18" customHeight="1">
      <c r="A2" s="351" t="s">
        <v>817</v>
      </c>
      <c r="B2" s="351"/>
      <c r="C2" s="351"/>
      <c r="D2" s="351"/>
      <c r="E2" s="351"/>
      <c r="F2" s="351"/>
      <c r="G2" s="351"/>
    </row>
    <row r="3" spans="1:7">
      <c r="C3" s="292"/>
      <c r="D3" s="291" t="s">
        <v>331</v>
      </c>
      <c r="E3" s="291" t="s">
        <v>332</v>
      </c>
      <c r="F3" s="291" t="s">
        <v>811</v>
      </c>
      <c r="G3" s="291" t="s">
        <v>812</v>
      </c>
    </row>
    <row r="4" spans="1:7" ht="409.5">
      <c r="A4" s="57" t="s">
        <v>810</v>
      </c>
      <c r="B4" s="291">
        <v>2</v>
      </c>
      <c r="C4" s="292" t="s">
        <v>32</v>
      </c>
      <c r="E4" s="291"/>
      <c r="F4" s="293">
        <f>B4*D4</f>
        <v>0</v>
      </c>
      <c r="G4" s="293">
        <f>B4*E4</f>
        <v>0</v>
      </c>
    </row>
    <row r="5" spans="1:7">
      <c r="A5" s="57"/>
      <c r="C5" s="292"/>
      <c r="E5" s="291"/>
      <c r="F5" s="293"/>
      <c r="G5" s="293"/>
    </row>
    <row r="6" spans="1:7" ht="409.5">
      <c r="A6" s="57" t="s">
        <v>813</v>
      </c>
      <c r="B6" s="291">
        <v>2</v>
      </c>
      <c r="C6" s="292" t="s">
        <v>32</v>
      </c>
      <c r="E6" s="291"/>
      <c r="F6" s="293">
        <f t="shared" ref="F6:F28" si="0">B6*D6</f>
        <v>0</v>
      </c>
      <c r="G6" s="293">
        <f t="shared" ref="G6:G28" si="1">B6*E6</f>
        <v>0</v>
      </c>
    </row>
    <row r="7" spans="1:7">
      <c r="A7" s="57"/>
      <c r="C7" s="292"/>
      <c r="E7" s="291"/>
      <c r="F7" s="293"/>
      <c r="G7" s="293"/>
    </row>
    <row r="8" spans="1:7" ht="316.5" customHeight="1">
      <c r="A8" s="57" t="s">
        <v>814</v>
      </c>
      <c r="B8" s="291">
        <v>4</v>
      </c>
      <c r="C8" s="292" t="s">
        <v>32</v>
      </c>
      <c r="E8" s="291"/>
      <c r="F8" s="293">
        <f t="shared" si="0"/>
        <v>0</v>
      </c>
      <c r="G8" s="293">
        <f t="shared" si="1"/>
        <v>0</v>
      </c>
    </row>
    <row r="9" spans="1:7" ht="16.5" customHeight="1">
      <c r="A9" s="57"/>
      <c r="C9" s="292"/>
      <c r="E9" s="291"/>
      <c r="F9" s="293"/>
      <c r="G9" s="293"/>
    </row>
    <row r="10" spans="1:7" ht="409.5">
      <c r="A10" s="57" t="s">
        <v>815</v>
      </c>
      <c r="B10" s="291">
        <v>1</v>
      </c>
      <c r="C10" s="292" t="s">
        <v>32</v>
      </c>
      <c r="E10" s="291"/>
      <c r="F10" s="293">
        <f t="shared" si="0"/>
        <v>0</v>
      </c>
      <c r="G10" s="293">
        <f t="shared" si="1"/>
        <v>0</v>
      </c>
    </row>
    <row r="11" spans="1:7">
      <c r="A11" s="57"/>
      <c r="C11" s="292"/>
      <c r="E11" s="291"/>
      <c r="F11" s="293"/>
      <c r="G11" s="293"/>
    </row>
    <row r="12" spans="1:7" ht="409.5">
      <c r="A12" s="57" t="s">
        <v>818</v>
      </c>
      <c r="B12" s="291">
        <v>1</v>
      </c>
      <c r="C12" s="292" t="s">
        <v>32</v>
      </c>
      <c r="E12" s="291"/>
      <c r="F12" s="293">
        <f t="shared" si="0"/>
        <v>0</v>
      </c>
      <c r="G12" s="293">
        <f t="shared" si="1"/>
        <v>0</v>
      </c>
    </row>
    <row r="13" spans="1:7">
      <c r="C13" s="292"/>
      <c r="E13" s="291"/>
      <c r="F13" s="293"/>
      <c r="G13" s="293"/>
    </row>
    <row r="14" spans="1:7" ht="409.5">
      <c r="A14" s="57" t="s">
        <v>819</v>
      </c>
      <c r="B14" s="291">
        <v>1</v>
      </c>
      <c r="C14" s="292" t="s">
        <v>32</v>
      </c>
      <c r="E14" s="291"/>
      <c r="F14" s="293">
        <f t="shared" si="0"/>
        <v>0</v>
      </c>
      <c r="G14" s="293">
        <f t="shared" si="1"/>
        <v>0</v>
      </c>
    </row>
    <row r="15" spans="1:7">
      <c r="C15" s="292"/>
      <c r="E15" s="291"/>
      <c r="F15" s="293"/>
      <c r="G15" s="293"/>
    </row>
    <row r="16" spans="1:7" ht="267.75">
      <c r="A16" s="57" t="s">
        <v>820</v>
      </c>
      <c r="B16" s="291">
        <v>2</v>
      </c>
      <c r="C16" s="292" t="s">
        <v>32</v>
      </c>
      <c r="E16" s="291"/>
      <c r="F16" s="293">
        <f t="shared" si="0"/>
        <v>0</v>
      </c>
      <c r="G16" s="293">
        <f t="shared" si="1"/>
        <v>0</v>
      </c>
    </row>
    <row r="17" spans="1:7">
      <c r="C17" s="292"/>
      <c r="E17" s="291"/>
      <c r="F17" s="293"/>
      <c r="G17" s="293"/>
    </row>
    <row r="18" spans="1:7" ht="409.5">
      <c r="A18" s="57" t="s">
        <v>821</v>
      </c>
      <c r="B18" s="291">
        <v>1</v>
      </c>
      <c r="C18" s="292" t="s">
        <v>32</v>
      </c>
      <c r="E18" s="291"/>
      <c r="F18" s="293">
        <f t="shared" si="0"/>
        <v>0</v>
      </c>
      <c r="G18" s="293">
        <f t="shared" si="1"/>
        <v>0</v>
      </c>
    </row>
    <row r="19" spans="1:7">
      <c r="C19" s="292"/>
      <c r="E19" s="291"/>
      <c r="F19" s="293"/>
      <c r="G19" s="293"/>
    </row>
    <row r="20" spans="1:7" ht="409.5">
      <c r="A20" s="57" t="s">
        <v>822</v>
      </c>
      <c r="B20" s="291">
        <v>1</v>
      </c>
      <c r="C20" s="292" t="s">
        <v>32</v>
      </c>
      <c r="E20" s="291"/>
      <c r="F20" s="293">
        <f t="shared" si="0"/>
        <v>0</v>
      </c>
      <c r="G20" s="293">
        <f t="shared" si="1"/>
        <v>0</v>
      </c>
    </row>
    <row r="21" spans="1:7">
      <c r="C21" s="292"/>
      <c r="E21" s="291"/>
      <c r="F21" s="293"/>
      <c r="G21" s="293"/>
    </row>
    <row r="22" spans="1:7" ht="303" customHeight="1">
      <c r="A22" s="57" t="s">
        <v>823</v>
      </c>
      <c r="B22" s="291">
        <v>1</v>
      </c>
      <c r="C22" s="292" t="s">
        <v>32</v>
      </c>
      <c r="E22" s="291"/>
      <c r="F22" s="293">
        <f t="shared" si="0"/>
        <v>0</v>
      </c>
      <c r="G22" s="293">
        <f t="shared" si="1"/>
        <v>0</v>
      </c>
    </row>
    <row r="23" spans="1:7">
      <c r="C23" s="292"/>
      <c r="E23" s="291"/>
      <c r="F23" s="293"/>
      <c r="G23" s="293"/>
    </row>
    <row r="24" spans="1:7" ht="333" customHeight="1">
      <c r="A24" s="57" t="s">
        <v>824</v>
      </c>
      <c r="B24" s="291">
        <v>1</v>
      </c>
      <c r="C24" s="292" t="s">
        <v>32</v>
      </c>
      <c r="E24" s="291"/>
      <c r="F24" s="293">
        <f t="shared" si="0"/>
        <v>0</v>
      </c>
      <c r="G24" s="293">
        <f t="shared" si="1"/>
        <v>0</v>
      </c>
    </row>
    <row r="25" spans="1:7">
      <c r="C25" s="292"/>
      <c r="E25" s="291"/>
      <c r="F25" s="293"/>
      <c r="G25" s="293"/>
    </row>
    <row r="26" spans="1:7" ht="312" customHeight="1">
      <c r="A26" s="57" t="s">
        <v>825</v>
      </c>
      <c r="B26" s="291">
        <v>1</v>
      </c>
      <c r="C26" s="292" t="s">
        <v>32</v>
      </c>
      <c r="E26" s="291"/>
      <c r="F26" s="293">
        <f t="shared" si="0"/>
        <v>0</v>
      </c>
      <c r="G26" s="293">
        <f t="shared" si="1"/>
        <v>0</v>
      </c>
    </row>
    <row r="27" spans="1:7">
      <c r="C27" s="292"/>
      <c r="E27" s="291"/>
      <c r="F27" s="293"/>
      <c r="G27" s="293"/>
    </row>
    <row r="28" spans="1:7" ht="409.5">
      <c r="A28" s="57" t="s">
        <v>826</v>
      </c>
      <c r="B28" s="291">
        <v>1</v>
      </c>
      <c r="C28" s="292" t="s">
        <v>32</v>
      </c>
      <c r="E28" s="291"/>
      <c r="F28" s="293">
        <f t="shared" si="0"/>
        <v>0</v>
      </c>
      <c r="G28" s="293">
        <f t="shared" si="1"/>
        <v>0</v>
      </c>
    </row>
    <row r="29" spans="1:7">
      <c r="A29" s="57"/>
      <c r="C29" s="292"/>
      <c r="E29" s="291"/>
      <c r="F29" s="293"/>
      <c r="G29" s="293"/>
    </row>
    <row r="30" spans="1:7" ht="409.5">
      <c r="A30" s="57" t="s">
        <v>827</v>
      </c>
      <c r="B30" s="291">
        <v>987</v>
      </c>
      <c r="C30" s="292" t="s">
        <v>32</v>
      </c>
      <c r="D30" s="293"/>
      <c r="E30" s="291"/>
      <c r="F30" s="293">
        <f t="shared" ref="F30" si="2">B30*D30</f>
        <v>0</v>
      </c>
      <c r="G30" s="293">
        <f>B30*E30</f>
        <v>0</v>
      </c>
    </row>
    <row r="31" spans="1:7">
      <c r="A31" s="49" t="s">
        <v>828</v>
      </c>
      <c r="C31" s="292"/>
      <c r="D31" s="293"/>
      <c r="E31" s="291"/>
      <c r="F31" s="294">
        <f>SUM(F4:F30)</f>
        <v>0</v>
      </c>
      <c r="G31" s="296">
        <f>SUM(G4:G30)</f>
        <v>0</v>
      </c>
    </row>
    <row r="32" spans="1:7">
      <c r="C32" s="292"/>
      <c r="D32" s="293"/>
      <c r="E32" s="291"/>
      <c r="F32" s="293"/>
    </row>
    <row r="33" spans="3:6">
      <c r="C33" s="292"/>
      <c r="D33" s="293"/>
      <c r="E33" s="291"/>
      <c r="F33" s="293"/>
    </row>
    <row r="34" spans="3:6">
      <c r="C34" s="292"/>
      <c r="D34" s="293"/>
      <c r="E34" s="291"/>
      <c r="F34" s="293"/>
    </row>
    <row r="35" spans="3:6">
      <c r="C35" s="292"/>
      <c r="D35" s="293"/>
      <c r="E35" s="291"/>
      <c r="F35" s="293"/>
    </row>
    <row r="36" spans="3:6">
      <c r="C36" s="292"/>
      <c r="D36" s="293"/>
      <c r="E36" s="291"/>
      <c r="F36" s="293"/>
    </row>
    <row r="37" spans="3:6">
      <c r="C37" s="292"/>
      <c r="D37" s="293"/>
      <c r="E37" s="291"/>
      <c r="F37" s="293"/>
    </row>
  </sheetData>
  <mergeCells count="2">
    <mergeCell ref="A1:G1"/>
    <mergeCell ref="A2:G2"/>
  </mergeCells>
  <pageMargins left="0.7" right="0.7" top="0.75" bottom="0.75" header="0.3" footer="0.3"/>
  <pageSetup paperSize="9" scale="54"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view="pageBreakPreview" zoomScaleNormal="100" zoomScaleSheetLayoutView="100" workbookViewId="0">
      <selection activeCell="D14" sqref="D14"/>
    </sheetView>
  </sheetViews>
  <sheetFormatPr defaultRowHeight="15.75"/>
  <cols>
    <col min="1" max="1" width="36.42578125" style="57" customWidth="1"/>
    <col min="2" max="3" width="20.7109375" style="57" customWidth="1"/>
    <col min="4" max="16384" width="9.140625" style="57"/>
  </cols>
  <sheetData>
    <row r="1" spans="1:3" s="55" customFormat="1">
      <c r="A1" s="55" t="s">
        <v>255</v>
      </c>
      <c r="B1" s="56" t="s">
        <v>256</v>
      </c>
      <c r="C1" s="56" t="s">
        <v>257</v>
      </c>
    </row>
    <row r="2" spans="1:3">
      <c r="A2" s="57" t="s">
        <v>258</v>
      </c>
      <c r="B2" s="57">
        <f>'B1 Földmunka alapozáshoz'!G4</f>
        <v>0</v>
      </c>
      <c r="C2" s="57">
        <f>'B1 Földmunka alapozáshoz'!H4</f>
        <v>0</v>
      </c>
    </row>
    <row r="3" spans="1:3">
      <c r="A3" s="57" t="s">
        <v>259</v>
      </c>
      <c r="B3" s="57">
        <f>'B1 Alapozás'!G12</f>
        <v>0</v>
      </c>
      <c r="C3" s="57">
        <f>'B1 Alapozás'!H12</f>
        <v>0</v>
      </c>
    </row>
    <row r="4" spans="1:3">
      <c r="A4" s="57" t="s">
        <v>260</v>
      </c>
      <c r="B4" s="57">
        <f>'B1 Zsaluzás és állványozás'!G20</f>
        <v>0</v>
      </c>
      <c r="C4" s="57">
        <f>'B1 Zsaluzás és állványozás'!H20</f>
        <v>0</v>
      </c>
    </row>
    <row r="5" spans="1:3">
      <c r="A5" s="57" t="s">
        <v>261</v>
      </c>
      <c r="B5" s="57">
        <f>'B1 Helyszíni beton és vb munka'!G28</f>
        <v>0</v>
      </c>
      <c r="C5" s="57">
        <f>'B1 Helyszíni beton és vb munka'!H28</f>
        <v>0</v>
      </c>
    </row>
    <row r="6" spans="1:3">
      <c r="A6" s="57" t="s">
        <v>262</v>
      </c>
      <c r="B6" s="57">
        <f>'B1 Előregyártott szerkezetek'!G6</f>
        <v>0</v>
      </c>
      <c r="C6" s="57">
        <f>'B1 Előregyártott szerkezetek'!H6</f>
        <v>0</v>
      </c>
    </row>
    <row r="7" spans="1:3">
      <c r="A7" s="57" t="s">
        <v>263</v>
      </c>
      <c r="B7" s="57">
        <f>'B1 Acélszerkezetek'!G11</f>
        <v>0</v>
      </c>
      <c r="C7" s="57">
        <f>'B1 Acélszerkezetek'!H11</f>
        <v>0</v>
      </c>
    </row>
    <row r="8" spans="1:3" s="55" customFormat="1">
      <c r="A8" s="55" t="s">
        <v>264</v>
      </c>
      <c r="B8" s="55">
        <f>ROUND(SUM(B2:B7),0)</f>
        <v>0</v>
      </c>
      <c r="C8" s="55">
        <f>ROUND(SUM(C2:C7),0)</f>
        <v>0</v>
      </c>
    </row>
  </sheetData>
  <pageMargins left="1" right="1" top="1" bottom="1" header="0.41666666666666669" footer="0.41666666666666669"/>
  <pageSetup paperSize="256" firstPageNumber="4294963191" orientation="portrait" useFirstPageNumber="1" horizontalDpi="300" verticalDpi="300" r:id="rId1"/>
  <headerFooter>
    <oddHeader>&amp;C&amp;"Times New Roman,bold"&amp;12Munkanem összesítő</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view="pageBreakPreview" zoomScaleNormal="100" zoomScaleSheetLayoutView="100" workbookViewId="0">
      <selection activeCell="E2" sqref="E2:F2"/>
    </sheetView>
  </sheetViews>
  <sheetFormatPr defaultRowHeight="15.75"/>
  <cols>
    <col min="1" max="1" width="4.28515625" style="16" customWidth="1"/>
    <col min="2" max="2" width="36.7109375" style="57" customWidth="1"/>
    <col min="3" max="3" width="6.7109375" style="59" customWidth="1"/>
    <col min="4" max="4" width="6.7109375" style="57" customWidth="1"/>
    <col min="5" max="8" width="15.7109375" style="59" customWidth="1"/>
    <col min="9" max="9" width="15.7109375" style="57" customWidth="1"/>
    <col min="10" max="16384" width="9.140625" style="57"/>
  </cols>
  <sheetData>
    <row r="1" spans="1:13" s="58" customFormat="1" ht="31.5">
      <c r="A1" s="34" t="s">
        <v>265</v>
      </c>
      <c r="B1" s="55" t="s">
        <v>266</v>
      </c>
      <c r="C1" s="56" t="s">
        <v>267</v>
      </c>
      <c r="D1" s="55" t="s">
        <v>268</v>
      </c>
      <c r="E1" s="56" t="s">
        <v>269</v>
      </c>
      <c r="F1" s="56" t="s">
        <v>270</v>
      </c>
      <c r="G1" s="56" t="s">
        <v>271</v>
      </c>
      <c r="H1" s="56" t="s">
        <v>272</v>
      </c>
    </row>
    <row r="2" spans="1:13" ht="31.5">
      <c r="A2" s="16">
        <v>1</v>
      </c>
      <c r="B2" s="57" t="s">
        <v>273</v>
      </c>
      <c r="C2" s="59">
        <v>81</v>
      </c>
      <c r="D2" s="57" t="s">
        <v>274</v>
      </c>
      <c r="G2" s="59">
        <f>ROUND(C2*E2, 0)</f>
        <v>0</v>
      </c>
      <c r="H2" s="59">
        <f>ROUND(C2*F2, 0)</f>
        <v>0</v>
      </c>
    </row>
    <row r="4" spans="1:13">
      <c r="A4" s="34"/>
      <c r="B4" s="55" t="s">
        <v>275</v>
      </c>
      <c r="C4" s="56"/>
      <c r="D4" s="55"/>
      <c r="E4" s="56"/>
      <c r="F4" s="56"/>
      <c r="G4" s="56">
        <f>ROUND(SUM(G2:G3),0)</f>
        <v>0</v>
      </c>
      <c r="H4" s="56">
        <f>ROUND(SUM(H2:H3),0)</f>
        <v>0</v>
      </c>
      <c r="I4" s="60"/>
      <c r="J4" s="60"/>
      <c r="K4" s="60"/>
      <c r="L4" s="60"/>
      <c r="M4" s="60"/>
    </row>
    <row r="15" spans="1:13">
      <c r="A15" s="61"/>
      <c r="B15" s="62"/>
      <c r="C15" s="63"/>
      <c r="D15" s="62"/>
      <c r="E15" s="63"/>
      <c r="F15" s="63"/>
      <c r="G15" s="63"/>
      <c r="H15" s="63"/>
      <c r="I15" s="62"/>
      <c r="J15" s="62"/>
    </row>
    <row r="16" spans="1:13">
      <c r="A16" s="61"/>
      <c r="B16" s="62"/>
      <c r="C16" s="63"/>
      <c r="D16" s="62"/>
      <c r="E16" s="63"/>
      <c r="F16" s="63"/>
      <c r="G16" s="63"/>
      <c r="H16" s="63"/>
      <c r="I16" s="62"/>
      <c r="J16" s="62"/>
    </row>
    <row r="17" spans="1:10">
      <c r="A17" s="61"/>
      <c r="B17" s="62"/>
      <c r="C17" s="63"/>
      <c r="D17" s="62"/>
      <c r="E17" s="63"/>
      <c r="F17" s="63"/>
      <c r="G17" s="63"/>
      <c r="H17" s="63"/>
      <c r="I17" s="62"/>
      <c r="J17" s="62"/>
    </row>
    <row r="18" spans="1:10" s="60" customFormat="1">
      <c r="A18" s="19"/>
      <c r="C18" s="64"/>
      <c r="E18" s="64"/>
      <c r="F18" s="64"/>
      <c r="G18" s="64"/>
      <c r="H18" s="64"/>
    </row>
    <row r="19" spans="1:10">
      <c r="A19" s="61"/>
      <c r="B19" s="62"/>
      <c r="C19" s="63"/>
      <c r="D19" s="62"/>
      <c r="E19" s="63"/>
      <c r="F19" s="63"/>
      <c r="G19" s="63"/>
      <c r="H19" s="63"/>
      <c r="I19" s="62"/>
      <c r="J19" s="62"/>
    </row>
    <row r="20" spans="1:10">
      <c r="A20" s="61"/>
      <c r="B20" s="62"/>
      <c r="C20" s="63"/>
      <c r="D20" s="62"/>
      <c r="E20" s="63"/>
      <c r="F20" s="63"/>
      <c r="G20" s="63"/>
      <c r="H20" s="63"/>
      <c r="I20" s="62"/>
      <c r="J20" s="62"/>
    </row>
    <row r="21" spans="1:10">
      <c r="A21" s="61"/>
      <c r="B21" s="62"/>
      <c r="C21" s="63"/>
      <c r="D21" s="62"/>
      <c r="E21" s="63"/>
      <c r="F21" s="63"/>
      <c r="G21" s="63"/>
      <c r="H21" s="63"/>
      <c r="I21" s="62"/>
      <c r="J21" s="62"/>
    </row>
    <row r="22" spans="1:10">
      <c r="A22" s="61"/>
      <c r="B22" s="62"/>
      <c r="C22" s="63"/>
      <c r="D22" s="62"/>
      <c r="E22" s="63"/>
      <c r="F22" s="63"/>
      <c r="G22" s="63"/>
      <c r="H22" s="63"/>
      <c r="I22" s="62"/>
      <c r="J22" s="62"/>
    </row>
    <row r="23" spans="1:10">
      <c r="A23" s="61"/>
      <c r="B23" s="62"/>
      <c r="C23" s="63"/>
      <c r="D23" s="62"/>
      <c r="E23" s="63"/>
      <c r="F23" s="63"/>
      <c r="G23" s="63"/>
      <c r="H23" s="63"/>
      <c r="I23" s="62"/>
      <c r="J23" s="62"/>
    </row>
    <row r="24" spans="1:10">
      <c r="A24" s="61"/>
      <c r="B24" s="62"/>
      <c r="C24" s="63"/>
      <c r="D24" s="62"/>
      <c r="E24" s="63"/>
      <c r="F24" s="63"/>
      <c r="G24" s="63"/>
      <c r="H24" s="63"/>
      <c r="I24" s="62"/>
      <c r="J24" s="62"/>
    </row>
  </sheetData>
  <pageMargins left="0.2361111111111111" right="0.2361111111111111" top="0.69444444444444442" bottom="0.69444444444444442" header="0.41666666666666669" footer="0.41666666666666669"/>
  <pageSetup paperSize="256" scale="84" firstPageNumber="4294963191" orientation="portrait" useFirstPageNumber="1" horizontalDpi="300" verticalDpi="300" r:id="rId1"/>
  <headerFooter>
    <oddHeader>&amp;L&amp;"Times New Roman CE,bold"&amp;10 Zsaluzás és állványozás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view="pageBreakPreview" zoomScaleNormal="100" zoomScaleSheetLayoutView="100" workbookViewId="0">
      <selection activeCell="E2" sqref="E2:F10"/>
    </sheetView>
  </sheetViews>
  <sheetFormatPr defaultRowHeight="15.75"/>
  <cols>
    <col min="1" max="1" width="4.28515625" style="16" customWidth="1"/>
    <col min="2" max="2" width="36.7109375" style="57" customWidth="1"/>
    <col min="3" max="3" width="6.7109375" style="59" customWidth="1"/>
    <col min="4" max="4" width="6.7109375" style="57" customWidth="1"/>
    <col min="5" max="8" width="15.7109375" style="59" customWidth="1"/>
    <col min="9" max="9" width="15.7109375" style="57" customWidth="1"/>
    <col min="10" max="16384" width="9.140625" style="57"/>
  </cols>
  <sheetData>
    <row r="1" spans="1:13" s="58" customFormat="1" ht="31.5">
      <c r="A1" s="34" t="s">
        <v>265</v>
      </c>
      <c r="B1" s="55" t="s">
        <v>266</v>
      </c>
      <c r="C1" s="56" t="s">
        <v>267</v>
      </c>
      <c r="D1" s="55" t="s">
        <v>268</v>
      </c>
      <c r="E1" s="56" t="s">
        <v>269</v>
      </c>
      <c r="F1" s="56" t="s">
        <v>270</v>
      </c>
      <c r="G1" s="56" t="s">
        <v>271</v>
      </c>
      <c r="H1" s="56" t="s">
        <v>272</v>
      </c>
    </row>
    <row r="2" spans="1:13" ht="31.5">
      <c r="A2" s="16">
        <v>1</v>
      </c>
      <c r="B2" s="57" t="s">
        <v>321</v>
      </c>
      <c r="C2" s="59">
        <v>22</v>
      </c>
      <c r="D2" s="57" t="s">
        <v>32</v>
      </c>
      <c r="G2" s="59">
        <f>ROUND(C2*E2, 0)</f>
        <v>0</v>
      </c>
      <c r="H2" s="59">
        <f>ROUND(C2*F2, 0)</f>
        <v>0</v>
      </c>
    </row>
    <row r="4" spans="1:13" ht="31.5">
      <c r="A4" s="16">
        <v>2</v>
      </c>
      <c r="B4" s="57" t="s">
        <v>322</v>
      </c>
      <c r="C4" s="59">
        <v>95</v>
      </c>
      <c r="D4" s="57" t="s">
        <v>32</v>
      </c>
      <c r="G4" s="59">
        <f>ROUND(C4*E4, 0)</f>
        <v>0</v>
      </c>
      <c r="H4" s="59">
        <f>ROUND(C4*F4, 0)</f>
        <v>0</v>
      </c>
    </row>
    <row r="6" spans="1:13" ht="31.5">
      <c r="A6" s="16">
        <v>3</v>
      </c>
      <c r="B6" s="57" t="s">
        <v>323</v>
      </c>
      <c r="C6" s="59">
        <v>54</v>
      </c>
      <c r="D6" s="57" t="s">
        <v>32</v>
      </c>
      <c r="G6" s="59">
        <f>ROUND(C6*E6, 0)</f>
        <v>0</v>
      </c>
      <c r="H6" s="59">
        <f>ROUND(C6*F6, 0)</f>
        <v>0</v>
      </c>
    </row>
    <row r="8" spans="1:13" ht="47.25">
      <c r="A8" s="16">
        <v>4</v>
      </c>
      <c r="B8" s="57" t="s">
        <v>276</v>
      </c>
      <c r="C8" s="59">
        <v>93</v>
      </c>
      <c r="D8" s="57" t="s">
        <v>274</v>
      </c>
      <c r="G8" s="59">
        <f>ROUND(C8*E8, 0)</f>
        <v>0</v>
      </c>
      <c r="H8" s="59">
        <f>ROUND(C8*F8, 0)</f>
        <v>0</v>
      </c>
      <c r="I8" s="60"/>
      <c r="J8" s="60"/>
      <c r="K8" s="60"/>
      <c r="L8" s="60"/>
      <c r="M8" s="60"/>
    </row>
    <row r="9" spans="1:13">
      <c r="I9" s="60"/>
      <c r="J9" s="60"/>
      <c r="K9" s="60"/>
      <c r="L9" s="60"/>
      <c r="M9" s="60"/>
    </row>
    <row r="10" spans="1:13" ht="31.5">
      <c r="A10" s="16">
        <v>5</v>
      </c>
      <c r="B10" s="57" t="s">
        <v>277</v>
      </c>
      <c r="C10" s="59">
        <v>32</v>
      </c>
      <c r="D10" s="57" t="s">
        <v>274</v>
      </c>
      <c r="G10" s="59">
        <f>ROUND(C10*E10, 0)</f>
        <v>0</v>
      </c>
      <c r="H10" s="59">
        <f>ROUND(C10*F10, 0)</f>
        <v>0</v>
      </c>
      <c r="I10" s="60"/>
      <c r="J10" s="60"/>
      <c r="K10" s="60"/>
      <c r="L10" s="60"/>
      <c r="M10" s="60"/>
    </row>
    <row r="12" spans="1:13">
      <c r="A12" s="34"/>
      <c r="B12" s="55" t="s">
        <v>275</v>
      </c>
      <c r="C12" s="56"/>
      <c r="D12" s="55"/>
      <c r="E12" s="56"/>
      <c r="F12" s="56"/>
      <c r="G12" s="56">
        <f>ROUND(SUM(G2:G11),0)</f>
        <v>0</v>
      </c>
      <c r="H12" s="56">
        <f>ROUND(SUM(H2:H11),0)</f>
        <v>0</v>
      </c>
    </row>
    <row r="13" spans="1:13">
      <c r="A13" s="61"/>
      <c r="B13" s="62"/>
      <c r="C13" s="63"/>
      <c r="D13" s="62"/>
      <c r="E13" s="63"/>
      <c r="F13" s="63"/>
      <c r="G13" s="63"/>
      <c r="H13" s="63"/>
      <c r="I13" s="62"/>
      <c r="J13" s="62"/>
      <c r="K13" s="62"/>
    </row>
    <row r="14" spans="1:13">
      <c r="A14" s="61"/>
      <c r="B14" s="62"/>
      <c r="C14" s="63"/>
      <c r="D14" s="62"/>
      <c r="E14" s="63"/>
      <c r="F14" s="63"/>
      <c r="G14" s="63"/>
      <c r="H14" s="63"/>
      <c r="I14" s="62"/>
      <c r="J14" s="62"/>
      <c r="K14" s="62"/>
    </row>
    <row r="15" spans="1:13">
      <c r="A15" s="61"/>
      <c r="B15" s="62"/>
      <c r="C15" s="63"/>
      <c r="D15" s="62"/>
      <c r="E15" s="63"/>
      <c r="F15" s="63"/>
      <c r="G15" s="63"/>
      <c r="H15" s="63"/>
      <c r="I15" s="62"/>
      <c r="J15" s="62"/>
      <c r="K15" s="62"/>
    </row>
    <row r="16" spans="1:13">
      <c r="A16" s="61"/>
      <c r="B16" s="62"/>
      <c r="C16" s="63"/>
      <c r="D16" s="62"/>
      <c r="E16" s="63"/>
      <c r="F16" s="63"/>
      <c r="G16" s="63"/>
      <c r="H16" s="63"/>
      <c r="I16" s="62"/>
      <c r="J16" s="62"/>
      <c r="K16" s="62"/>
    </row>
    <row r="17" spans="1:11">
      <c r="A17" s="61"/>
      <c r="B17" s="62"/>
      <c r="C17" s="63"/>
      <c r="D17" s="62"/>
      <c r="E17" s="63"/>
      <c r="F17" s="63"/>
      <c r="G17" s="63"/>
      <c r="H17" s="63"/>
      <c r="I17" s="62"/>
      <c r="J17" s="62"/>
      <c r="K17" s="62"/>
    </row>
    <row r="18" spans="1:11">
      <c r="A18" s="61"/>
      <c r="B18" s="62"/>
      <c r="C18" s="63"/>
      <c r="D18" s="62"/>
      <c r="E18" s="63"/>
      <c r="F18" s="63"/>
      <c r="G18" s="63"/>
      <c r="H18" s="63"/>
      <c r="I18" s="62"/>
      <c r="J18" s="62"/>
      <c r="K18" s="62"/>
    </row>
    <row r="19" spans="1:11">
      <c r="A19" s="61"/>
      <c r="B19" s="62"/>
      <c r="C19" s="63"/>
      <c r="D19" s="62"/>
      <c r="E19" s="63"/>
      <c r="F19" s="63"/>
      <c r="G19" s="63"/>
      <c r="H19" s="63"/>
      <c r="I19" s="62"/>
      <c r="J19" s="62"/>
      <c r="K19" s="62"/>
    </row>
    <row r="20" spans="1:11">
      <c r="A20" s="61"/>
      <c r="B20" s="62"/>
      <c r="C20" s="63"/>
      <c r="D20" s="62"/>
      <c r="E20" s="63"/>
      <c r="F20" s="63"/>
      <c r="G20" s="63"/>
      <c r="H20" s="63"/>
      <c r="I20" s="62"/>
      <c r="J20" s="62"/>
      <c r="K20" s="62"/>
    </row>
    <row r="21" spans="1:11">
      <c r="A21" s="61"/>
      <c r="B21" s="62"/>
      <c r="C21" s="63"/>
      <c r="D21" s="62"/>
      <c r="E21" s="63"/>
      <c r="F21" s="63"/>
      <c r="G21" s="63"/>
      <c r="H21" s="63"/>
      <c r="I21" s="62"/>
      <c r="J21" s="62"/>
      <c r="K21" s="62"/>
    </row>
    <row r="22" spans="1:11">
      <c r="A22" s="61"/>
      <c r="B22" s="62"/>
      <c r="C22" s="63"/>
      <c r="D22" s="62"/>
      <c r="E22" s="63"/>
      <c r="F22" s="63"/>
      <c r="G22" s="63"/>
      <c r="H22" s="63"/>
      <c r="I22" s="62"/>
      <c r="J22" s="62"/>
      <c r="K22" s="62"/>
    </row>
    <row r="23" spans="1:11">
      <c r="A23" s="61"/>
      <c r="B23" s="62"/>
      <c r="C23" s="63"/>
      <c r="D23" s="62"/>
      <c r="E23" s="63"/>
      <c r="F23" s="63"/>
      <c r="G23" s="63"/>
      <c r="H23" s="63"/>
      <c r="I23" s="62"/>
      <c r="J23" s="62"/>
      <c r="K23" s="62"/>
    </row>
    <row r="24" spans="1:11">
      <c r="A24" s="61"/>
      <c r="B24" s="62"/>
      <c r="C24" s="63"/>
      <c r="D24" s="62"/>
      <c r="E24" s="63"/>
      <c r="F24" s="63"/>
      <c r="G24" s="63"/>
      <c r="H24" s="63"/>
      <c r="I24" s="62"/>
      <c r="J24" s="62"/>
      <c r="K24" s="62"/>
    </row>
    <row r="25" spans="1:11">
      <c r="A25" s="61"/>
      <c r="B25" s="62"/>
      <c r="C25" s="63"/>
      <c r="D25" s="62"/>
      <c r="E25" s="63"/>
      <c r="F25" s="63"/>
      <c r="G25" s="63"/>
      <c r="H25" s="63"/>
      <c r="I25" s="62"/>
      <c r="J25" s="62"/>
      <c r="K25" s="62"/>
    </row>
    <row r="26" spans="1:11">
      <c r="A26" s="61"/>
      <c r="B26" s="62"/>
      <c r="C26" s="63"/>
      <c r="D26" s="62"/>
      <c r="E26" s="63"/>
      <c r="F26" s="63"/>
      <c r="G26" s="63"/>
      <c r="H26" s="63"/>
      <c r="I26" s="62"/>
      <c r="J26" s="62"/>
      <c r="K26" s="62"/>
    </row>
    <row r="27" spans="1:11">
      <c r="A27" s="61"/>
      <c r="B27" s="62"/>
      <c r="C27" s="63"/>
      <c r="D27" s="62"/>
      <c r="E27" s="63"/>
      <c r="F27" s="63"/>
      <c r="G27" s="63"/>
      <c r="H27" s="63"/>
      <c r="I27" s="62"/>
      <c r="J27" s="62"/>
      <c r="K27" s="62"/>
    </row>
  </sheetData>
  <pageMargins left="0.2361111111111111" right="0.2361111111111111" top="0.69444444444444442" bottom="0.69444444444444442" header="0.41666666666666669" footer="0.41666666666666669"/>
  <pageSetup paperSize="256" scale="84" firstPageNumber="4294963191" orientation="portrait" useFirstPageNumber="1" horizontalDpi="300" verticalDpi="300" r:id="rId1"/>
  <headerFooter>
    <oddHeader>&amp;L&amp;"Times New Roman CE,bold"&amp;10 Zsaluzás és állványozás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view="pageBreakPreview" zoomScaleNormal="100" zoomScaleSheetLayoutView="100" workbookViewId="0">
      <selection activeCell="E2" sqref="E2:F18"/>
    </sheetView>
  </sheetViews>
  <sheetFormatPr defaultRowHeight="15.75"/>
  <cols>
    <col min="1" max="1" width="4.28515625" style="16" customWidth="1"/>
    <col min="2" max="2" width="36.7109375" style="57" customWidth="1"/>
    <col min="3" max="3" width="6.7109375" style="59" customWidth="1"/>
    <col min="4" max="4" width="6.7109375" style="57" customWidth="1"/>
    <col min="5" max="8" width="15.7109375" style="59" customWidth="1"/>
    <col min="9" max="9" width="15.7109375" style="57" customWidth="1"/>
    <col min="10" max="16384" width="9.140625" style="57"/>
  </cols>
  <sheetData>
    <row r="1" spans="1:8" s="58" customFormat="1" ht="31.5">
      <c r="A1" s="34" t="s">
        <v>265</v>
      </c>
      <c r="B1" s="55" t="s">
        <v>266</v>
      </c>
      <c r="C1" s="56" t="s">
        <v>267</v>
      </c>
      <c r="D1" s="55" t="s">
        <v>268</v>
      </c>
      <c r="E1" s="56" t="s">
        <v>269</v>
      </c>
      <c r="F1" s="56" t="s">
        <v>270</v>
      </c>
      <c r="G1" s="56" t="s">
        <v>271</v>
      </c>
      <c r="H1" s="56" t="s">
        <v>272</v>
      </c>
    </row>
    <row r="2" spans="1:8" ht="94.5">
      <c r="A2" s="16">
        <v>1</v>
      </c>
      <c r="B2" s="57" t="s">
        <v>278</v>
      </c>
      <c r="C2" s="59">
        <v>158</v>
      </c>
      <c r="D2" s="57" t="s">
        <v>279</v>
      </c>
      <c r="G2" s="59">
        <f>ROUND(C2*E2, 0)</f>
        <v>0</v>
      </c>
      <c r="H2" s="59">
        <f>ROUND(C2*F2, 0)</f>
        <v>0</v>
      </c>
    </row>
    <row r="4" spans="1:8" ht="94.5">
      <c r="A4" s="16">
        <v>2</v>
      </c>
      <c r="B4" s="57" t="s">
        <v>280</v>
      </c>
      <c r="C4" s="59">
        <v>64</v>
      </c>
      <c r="D4" s="57" t="s">
        <v>279</v>
      </c>
      <c r="G4" s="59">
        <f>ROUND(C4*E4, 0)</f>
        <v>0</v>
      </c>
      <c r="H4" s="59">
        <f>ROUND(C4*F4, 0)</f>
        <v>0</v>
      </c>
    </row>
    <row r="6" spans="1:8">
      <c r="A6" s="16">
        <v>3</v>
      </c>
      <c r="B6" s="57" t="s">
        <v>281</v>
      </c>
      <c r="C6" s="59">
        <v>28</v>
      </c>
      <c r="D6" s="57" t="s">
        <v>279</v>
      </c>
      <c r="G6" s="59">
        <f>ROUND(C6*E6, 0)</f>
        <v>0</v>
      </c>
      <c r="H6" s="59">
        <f>ROUND(C6*F6, 0)</f>
        <v>0</v>
      </c>
    </row>
    <row r="8" spans="1:8">
      <c r="A8" s="16">
        <v>4</v>
      </c>
      <c r="B8" s="57" t="s">
        <v>282</v>
      </c>
      <c r="C8" s="59">
        <v>541</v>
      </c>
      <c r="D8" s="57" t="s">
        <v>279</v>
      </c>
      <c r="G8" s="59">
        <f>ROUND(C8*E8, 0)</f>
        <v>0</v>
      </c>
      <c r="H8" s="59">
        <f>ROUND(C8*F8, 0)</f>
        <v>0</v>
      </c>
    </row>
    <row r="10" spans="1:8">
      <c r="A10" s="16">
        <v>6</v>
      </c>
      <c r="B10" s="57" t="s">
        <v>283</v>
      </c>
      <c r="C10" s="59">
        <v>300</v>
      </c>
      <c r="D10" s="57" t="s">
        <v>279</v>
      </c>
      <c r="G10" s="59">
        <f>ROUND(C10*E10, 0)</f>
        <v>0</v>
      </c>
      <c r="H10" s="59">
        <f>ROUND(C10*F10, 0)</f>
        <v>0</v>
      </c>
    </row>
    <row r="12" spans="1:8">
      <c r="A12" s="16">
        <v>7</v>
      </c>
      <c r="B12" s="57" t="s">
        <v>284</v>
      </c>
      <c r="C12" s="59">
        <v>194</v>
      </c>
      <c r="D12" s="57" t="s">
        <v>279</v>
      </c>
      <c r="G12" s="59">
        <f>ROUND(C12*E12, 0)</f>
        <v>0</v>
      </c>
      <c r="H12" s="59">
        <f>ROUND(C12*F12, 0)</f>
        <v>0</v>
      </c>
    </row>
    <row r="14" spans="1:8">
      <c r="A14" s="16">
        <v>8</v>
      </c>
      <c r="B14" s="57" t="s">
        <v>285</v>
      </c>
      <c r="C14" s="59">
        <v>14</v>
      </c>
      <c r="D14" s="57" t="s">
        <v>279</v>
      </c>
      <c r="G14" s="59">
        <f>ROUND(C14*E14, 0)</f>
        <v>0</v>
      </c>
      <c r="H14" s="59">
        <f>ROUND(C14*F14, 0)</f>
        <v>0</v>
      </c>
    </row>
    <row r="16" spans="1:8">
      <c r="A16" s="16">
        <v>9</v>
      </c>
      <c r="B16" s="57" t="s">
        <v>286</v>
      </c>
      <c r="C16" s="59">
        <v>7</v>
      </c>
      <c r="D16" s="57" t="s">
        <v>279</v>
      </c>
      <c r="G16" s="59">
        <f>ROUND(C16*E16, 0)</f>
        <v>0</v>
      </c>
      <c r="H16" s="59">
        <f>ROUND(C16*F16, 0)</f>
        <v>0</v>
      </c>
    </row>
    <row r="18" spans="1:8">
      <c r="A18" s="16">
        <v>10</v>
      </c>
      <c r="B18" s="57" t="s">
        <v>287</v>
      </c>
      <c r="C18" s="59">
        <v>5</v>
      </c>
      <c r="D18" s="57" t="s">
        <v>279</v>
      </c>
      <c r="G18" s="59">
        <f>ROUND(C18*E18, 0)</f>
        <v>0</v>
      </c>
      <c r="H18" s="59">
        <f>ROUND(C18*F18, 0)</f>
        <v>0</v>
      </c>
    </row>
    <row r="20" spans="1:8" s="60" customFormat="1">
      <c r="A20" s="34"/>
      <c r="B20" s="55" t="s">
        <v>275</v>
      </c>
      <c r="C20" s="56"/>
      <c r="D20" s="55"/>
      <c r="E20" s="56"/>
      <c r="F20" s="56"/>
      <c r="G20" s="56">
        <f>ROUND(SUM(G2:G19),0)</f>
        <v>0</v>
      </c>
      <c r="H20" s="56">
        <f>ROUND(SUM(H2:H19),0)</f>
        <v>0</v>
      </c>
    </row>
  </sheetData>
  <pageMargins left="0.2361111111111111" right="0.2361111111111111" top="0.69444444444444442" bottom="0.69444444444444442" header="0.41666666666666669" footer="0.41666666666666669"/>
  <pageSetup paperSize="256" scale="83" firstPageNumber="4294963191" orientation="portrait" useFirstPageNumber="1" horizontalDpi="300" verticalDpi="300" r:id="rId1"/>
  <headerFooter>
    <oddHeader>&amp;L&amp;"Times New Roman CE,bold"&amp;10 Zsaluzás és állványozás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55</vt:i4>
      </vt:variant>
      <vt:variant>
        <vt:lpstr>Névvel ellátott tartományok</vt:lpstr>
      </vt:variant>
      <vt:variant>
        <vt:i4>8</vt:i4>
      </vt:variant>
    </vt:vector>
  </HeadingPairs>
  <TitlesOfParts>
    <vt:vector size="63" baseType="lpstr">
      <vt:lpstr>Főösszessítő</vt:lpstr>
      <vt:lpstr>A1 Komplett bontások</vt:lpstr>
      <vt:lpstr>A2 Felújítási munkák</vt:lpstr>
      <vt:lpstr>A3 Új épület és létesítmény</vt:lpstr>
      <vt:lpstr>B1 Acél és vb. szerkezetek </vt:lpstr>
      <vt:lpstr>B1 Összesítő </vt:lpstr>
      <vt:lpstr>B1 Földmunka alapozáshoz</vt:lpstr>
      <vt:lpstr>B1 Alapozás</vt:lpstr>
      <vt:lpstr>B1 Zsaluzás és állványozás</vt:lpstr>
      <vt:lpstr>B1 Helyszíni beton és vb munka</vt:lpstr>
      <vt:lpstr>B1 Előregyártott szerkezetek</vt:lpstr>
      <vt:lpstr>B1 Acélszerkezetek</vt:lpstr>
      <vt:lpstr>B2 Nézőtér vb. szerkezetek</vt:lpstr>
      <vt:lpstr>C1 Záradék</vt:lpstr>
      <vt:lpstr>C1 Összesítő</vt:lpstr>
      <vt:lpstr>C1 Költségtérítések</vt:lpstr>
      <vt:lpstr>C1 Elektr.-ellátás, vill</vt:lpstr>
      <vt:lpstr>C1 Épületg. csővezeték szer</vt:lpstr>
      <vt:lpstr>C1 Légkondicionáló berendezések</vt:lpstr>
      <vt:lpstr>C2 Záradék</vt:lpstr>
      <vt:lpstr>C2 Összesítő</vt:lpstr>
      <vt:lpstr>C2 Költségtérítések</vt:lpstr>
      <vt:lpstr>C2 Szellőztetőberendezések</vt:lpstr>
      <vt:lpstr>C3 Záradék</vt:lpstr>
      <vt:lpstr>C3 Összesítő</vt:lpstr>
      <vt:lpstr>C3 Költségtérítések</vt:lpstr>
      <vt:lpstr>C3 Irtás, föld- és sziklamunka</vt:lpstr>
      <vt:lpstr>C3 Szárazépítés</vt:lpstr>
      <vt:lpstr>C3 Közműcsővez és -szerelvén</vt:lpstr>
      <vt:lpstr>C3 Általános épületgép. szige</vt:lpstr>
      <vt:lpstr>C3 Épületgép. csővezeték szer</vt:lpstr>
      <vt:lpstr>C3 Épületgép. szerelvények és</vt:lpstr>
      <vt:lpstr>C3 Rögzítések, tömítések</vt:lpstr>
      <vt:lpstr>C3 Takarítási munka</vt:lpstr>
      <vt:lpstr>D. Záradék</vt:lpstr>
      <vt:lpstr>D. Összesítő</vt:lpstr>
      <vt:lpstr>D. Irtás, föld- és sziklamunka</vt:lpstr>
      <vt:lpstr>D. Elektr.-ellátás, vill</vt:lpstr>
      <vt:lpstr>E. Főösszesítő</vt:lpstr>
      <vt:lpstr>E. Tűzjelző, RWA</vt:lpstr>
      <vt:lpstr>E. Vagyonvédelem</vt:lpstr>
      <vt:lpstr>E. Strukturált hálózat</vt:lpstr>
      <vt:lpstr>E. IP kamera rendszer</vt:lpstr>
      <vt:lpstr>F. Összesítés</vt:lpstr>
      <vt:lpstr>F. 1 Közmű bontás</vt:lpstr>
      <vt:lpstr>F. 2 Vízvezeték építés</vt:lpstr>
      <vt:lpstr>F. 3 Szennyvízcsatorna építés</vt:lpstr>
      <vt:lpstr>F. 4 Csapadékvízcsatorna építés</vt:lpstr>
      <vt:lpstr>F. 5 Parkoló,járda, gépkocsibe </vt:lpstr>
      <vt:lpstr>F. 6 Közterületi parkoló építés</vt:lpstr>
      <vt:lpstr>G. Környezetrendezés</vt:lpstr>
      <vt:lpstr>H. Világításvezérlés</vt:lpstr>
      <vt:lpstr>I. Színháztechnika (gépészet)</vt:lpstr>
      <vt:lpstr>J. Vízgépészet</vt:lpstr>
      <vt:lpstr>K. Beépített bútorzat</vt:lpstr>
      <vt:lpstr>'B1 Acél és vb. szerkezetek '!Nyomtatási_terület</vt:lpstr>
      <vt:lpstr>'B1 Alapozás'!Nyomtatási_terület</vt:lpstr>
      <vt:lpstr>'B1 Földmunka alapozáshoz'!Nyomtatási_terület</vt:lpstr>
      <vt:lpstr>'C1 Záradék'!Nyomtatási_terület</vt:lpstr>
      <vt:lpstr>'C2 Záradék'!Nyomtatási_terület</vt:lpstr>
      <vt:lpstr>'C3 Általános épületgép. szige'!Nyomtatási_terület</vt:lpstr>
      <vt:lpstr>'C3 Záradék'!Nyomtatási_terület</vt:lpstr>
      <vt:lpstr>Főösszessítő!Nyomtatási_terület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Nyitrai</dc:creator>
  <cp:lastModifiedBy>Nyitrai</cp:lastModifiedBy>
  <cp:lastPrinted>2017-05-04T11:21:55Z</cp:lastPrinted>
  <dcterms:created xsi:type="dcterms:W3CDTF">2017-02-09T13:48:41Z</dcterms:created>
  <dcterms:modified xsi:type="dcterms:W3CDTF">2017-05-08T08:17:29Z</dcterms:modified>
</cp:coreProperties>
</file>